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24226"/>
  <mc:AlternateContent xmlns:mc="http://schemas.openxmlformats.org/markup-compatibility/2006">
    <mc:Choice Requires="x15">
      <x15ac:absPath xmlns:x15ac="http://schemas.microsoft.com/office/spreadsheetml/2010/11/ac" url="L:\ABAS-Listed\Terabyte Plus Public Company Limited\Terabyte Plus_June Q2'25\"/>
    </mc:Choice>
  </mc:AlternateContent>
  <xr:revisionPtr revIDLastSave="0" documentId="13_ncr:1_{2FF78295-30F2-4AA8-9661-3F34BA6DFFD7}" xr6:coauthVersionLast="47" xr6:coauthVersionMax="47" xr10:uidLastSave="{00000000-0000-0000-0000-000000000000}"/>
  <bookViews>
    <workbookView xWindow="-120" yWindow="-120" windowWidth="21840" windowHeight="13020" tabRatio="744" activeTab="5" xr2:uid="{00000000-000D-0000-FFFF-FFFF00000000}"/>
  </bookViews>
  <sheets>
    <sheet name="2-4" sheetId="8" r:id="rId1"/>
    <sheet name="5 (3m)" sheetId="14" r:id="rId2"/>
    <sheet name="6 (6m)" sheetId="15" r:id="rId3"/>
    <sheet name="7 " sheetId="16" r:id="rId4"/>
    <sheet name="8" sheetId="17" r:id="rId5"/>
    <sheet name="9-10" sheetId="18" r:id="rId6"/>
  </sheets>
  <definedNames>
    <definedName name="_xlnm.Print_Area" localSheetId="5">'9-10'!$A$1:$L$110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90" i="18" l="1"/>
  <c r="F90" i="18"/>
  <c r="L24" i="16"/>
  <c r="L75" i="18"/>
  <c r="J75" i="18"/>
  <c r="H75" i="18"/>
  <c r="F75" i="18"/>
  <c r="N17" i="17"/>
  <c r="N16" i="17"/>
  <c r="N15" i="17"/>
  <c r="P30" i="16"/>
  <c r="P26" i="16"/>
  <c r="F26" i="8"/>
  <c r="F40" i="8"/>
  <c r="H24" i="14"/>
  <c r="H16" i="14"/>
  <c r="L24" i="14"/>
  <c r="L16" i="14"/>
  <c r="L26" i="14" s="1"/>
  <c r="L29" i="14" s="1"/>
  <c r="L32" i="14" s="1"/>
  <c r="H24" i="15"/>
  <c r="H16" i="15"/>
  <c r="L24" i="15"/>
  <c r="L16" i="15"/>
  <c r="L26" i="15" s="1"/>
  <c r="L29" i="15" s="1"/>
  <c r="L32" i="15" s="1"/>
  <c r="H90" i="18"/>
  <c r="H84" i="18"/>
  <c r="H27" i="18"/>
  <c r="H39" i="18" s="1"/>
  <c r="H43" i="18" s="1"/>
  <c r="L90" i="18"/>
  <c r="L84" i="18"/>
  <c r="L27" i="18"/>
  <c r="L39" i="18" s="1"/>
  <c r="L43" i="18" s="1"/>
  <c r="J84" i="18"/>
  <c r="F84" i="18"/>
  <c r="A57" i="18"/>
  <c r="J27" i="18"/>
  <c r="J39" i="18" s="1"/>
  <c r="J43" i="18" s="1"/>
  <c r="F27" i="18"/>
  <c r="F39" i="18" s="1"/>
  <c r="F43" i="18" s="1"/>
  <c r="L28" i="17"/>
  <c r="J28" i="17"/>
  <c r="H28" i="17"/>
  <c r="F28" i="17"/>
  <c r="N26" i="17"/>
  <c r="N25" i="17"/>
  <c r="N22" i="17"/>
  <c r="L19" i="17"/>
  <c r="J19" i="17"/>
  <c r="H19" i="17"/>
  <c r="F19" i="17"/>
  <c r="N12" i="17"/>
  <c r="A1" i="17"/>
  <c r="A1" i="18" s="1"/>
  <c r="A56" i="18" s="1"/>
  <c r="A36" i="16"/>
  <c r="N32" i="16"/>
  <c r="L32" i="16"/>
  <c r="J32" i="16"/>
  <c r="H32" i="16"/>
  <c r="F32" i="16"/>
  <c r="P29" i="16"/>
  <c r="N24" i="16"/>
  <c r="J24" i="16"/>
  <c r="H24" i="16"/>
  <c r="F24" i="16"/>
  <c r="P22" i="16"/>
  <c r="P21" i="16"/>
  <c r="P20" i="16"/>
  <c r="P17" i="16"/>
  <c r="A3" i="16"/>
  <c r="A3" i="17" s="1"/>
  <c r="A3" i="18" s="1"/>
  <c r="A58" i="18" s="1"/>
  <c r="A1" i="16"/>
  <c r="J24" i="15"/>
  <c r="F24" i="15"/>
  <c r="J16" i="15"/>
  <c r="F16" i="15"/>
  <c r="J24" i="14"/>
  <c r="F24" i="14"/>
  <c r="J16" i="14"/>
  <c r="F16" i="14"/>
  <c r="F26" i="15" l="1"/>
  <c r="F29" i="15" s="1"/>
  <c r="F32" i="15" s="1"/>
  <c r="H26" i="14"/>
  <c r="H29" i="14" s="1"/>
  <c r="H32" i="14" s="1"/>
  <c r="J26" i="15"/>
  <c r="J29" i="15" s="1"/>
  <c r="J32" i="15" s="1"/>
  <c r="H26" i="15"/>
  <c r="H29" i="15" s="1"/>
  <c r="H32" i="15" s="1"/>
  <c r="F42" i="8"/>
  <c r="F26" i="14"/>
  <c r="F29" i="14" s="1"/>
  <c r="F32" i="14" s="1"/>
  <c r="N28" i="17"/>
  <c r="J26" i="14"/>
  <c r="J29" i="14" s="1"/>
  <c r="J32" i="14" s="1"/>
  <c r="P32" i="16"/>
  <c r="P24" i="16"/>
  <c r="N19" i="17"/>
  <c r="L138" i="8"/>
  <c r="L40" i="8" l="1"/>
  <c r="J40" i="8"/>
  <c r="H40" i="8"/>
  <c r="A106" i="8"/>
  <c r="H138" i="8" l="1"/>
  <c r="F84" i="8"/>
  <c r="F75" i="8"/>
  <c r="F138" i="8" l="1"/>
  <c r="F86" i="8"/>
  <c r="F140" i="8" l="1"/>
  <c r="H75" i="8"/>
  <c r="J75" i="8"/>
  <c r="L75" i="8"/>
  <c r="H26" i="8"/>
  <c r="J26" i="8"/>
  <c r="L26" i="8"/>
  <c r="L84" i="8"/>
  <c r="J84" i="8"/>
  <c r="H84" i="8"/>
  <c r="J86" i="8" l="1"/>
  <c r="H42" i="8"/>
  <c r="H86" i="8"/>
  <c r="H140" i="8" s="1"/>
  <c r="L86" i="8"/>
  <c r="L140" i="8" s="1"/>
  <c r="J42" i="8"/>
  <c r="L42" i="8"/>
  <c r="A159" i="8" l="1"/>
  <c r="A54" i="8" l="1"/>
  <c r="A109" i="8"/>
  <c r="A108" i="8"/>
  <c r="A107" i="8"/>
  <c r="A56" i="8"/>
  <c r="A55" i="8"/>
  <c r="J138" i="8" l="1"/>
  <c r="J140" i="8" s="1"/>
</calcChain>
</file>

<file path=xl/sharedStrings.xml><?xml version="1.0" encoding="utf-8"?>
<sst xmlns="http://schemas.openxmlformats.org/spreadsheetml/2006/main" count="328" uniqueCount="183">
  <si>
    <t>Terabyte Plus Public Company Limited</t>
  </si>
  <si>
    <t xml:space="preserve">Statement of Financial Position </t>
  </si>
  <si>
    <t>As at 30 June 2025</t>
  </si>
  <si>
    <t>Consolidated</t>
  </si>
  <si>
    <t>Separate</t>
  </si>
  <si>
    <t>financial information</t>
  </si>
  <si>
    <t>Unaudited</t>
  </si>
  <si>
    <t>Audited</t>
  </si>
  <si>
    <t>30 June</t>
  </si>
  <si>
    <t>31 December</t>
  </si>
  <si>
    <t>Notes</t>
  </si>
  <si>
    <t>Baht’000</t>
  </si>
  <si>
    <t>Assets</t>
  </si>
  <si>
    <t>Current assets</t>
  </si>
  <si>
    <t xml:space="preserve">Cash and cash equivalents </t>
  </si>
  <si>
    <t>Trade and other current receivables, net</t>
  </si>
  <si>
    <t>Current contract assets, net</t>
  </si>
  <si>
    <t>Current portion of finance lease receivables, net</t>
  </si>
  <si>
    <t>Inventories, net</t>
  </si>
  <si>
    <t>Prepaid service costs</t>
  </si>
  <si>
    <t>Other current assets</t>
  </si>
  <si>
    <t>Total current assets</t>
  </si>
  <si>
    <t>Non-current assets</t>
  </si>
  <si>
    <t>Deposits at financial institutions used as collateral</t>
  </si>
  <si>
    <t>Finance lease receivables, net</t>
  </si>
  <si>
    <t>Investments in subsidiaries</t>
  </si>
  <si>
    <t>-</t>
  </si>
  <si>
    <t>Right-of-use assets, net</t>
  </si>
  <si>
    <t>Goodwill, net</t>
  </si>
  <si>
    <t>Intangible assets, net</t>
  </si>
  <si>
    <t>Deferred tax assets</t>
  </si>
  <si>
    <t>Other non-current assets</t>
  </si>
  <si>
    <t>Total non-current assets</t>
  </si>
  <si>
    <t>Total assets</t>
  </si>
  <si>
    <t>Director ________________________________________________</t>
  </si>
  <si>
    <t>The accompanying condensed notes to the interim financial information are an integral part of this interim financial information.</t>
  </si>
  <si>
    <t>Liabilities and equity</t>
  </si>
  <si>
    <t>Current liabilities</t>
  </si>
  <si>
    <t>Trade and other current payables</t>
  </si>
  <si>
    <t>Current contract liabilities</t>
  </si>
  <si>
    <t>Corporate income tax payable</t>
  </si>
  <si>
    <t>Total current liabilities</t>
  </si>
  <si>
    <t>Non-current liabilities</t>
  </si>
  <si>
    <t>Non-current contract liabilities</t>
  </si>
  <si>
    <t>Lease liabilities, net</t>
  </si>
  <si>
    <t>Deferred tax liabilities</t>
  </si>
  <si>
    <t>Employee benefit obligations</t>
  </si>
  <si>
    <t>Total non-current liabilities</t>
  </si>
  <si>
    <t>Total liabilities</t>
  </si>
  <si>
    <r>
      <t xml:space="preserve">Liabilities and equity </t>
    </r>
    <r>
      <rPr>
        <sz val="10"/>
        <rFont val="Arial"/>
        <family val="2"/>
      </rPr>
      <t>(continued)</t>
    </r>
  </si>
  <si>
    <t>Equity</t>
  </si>
  <si>
    <t>Share capital</t>
  </si>
  <si>
    <t>Authorised share capital</t>
  </si>
  <si>
    <t xml:space="preserve">240,000,000 ordinary shares </t>
  </si>
  <si>
    <t xml:space="preserve">   at par value of Baht 0.50 per share</t>
  </si>
  <si>
    <t>Issued and paid-up share capital</t>
  </si>
  <si>
    <t xml:space="preserve">   at paid-up of Baht 0.50 per share</t>
  </si>
  <si>
    <t>Premium on share capital</t>
  </si>
  <si>
    <t xml:space="preserve">Retained earnings </t>
  </si>
  <si>
    <t xml:space="preserve">Appropriated </t>
  </si>
  <si>
    <t>Legal reserve</t>
  </si>
  <si>
    <t>Unappropriated</t>
  </si>
  <si>
    <t>Other component of equity</t>
  </si>
  <si>
    <t>Total equity</t>
  </si>
  <si>
    <t>Total liabilities and equity</t>
  </si>
  <si>
    <t>Statement of Comprehensive Income</t>
  </si>
  <si>
    <t>For the three-month period ended 30 June 2025</t>
  </si>
  <si>
    <t>Revenue from sales</t>
  </si>
  <si>
    <t>Revenue from services</t>
  </si>
  <si>
    <t>Dividend income</t>
  </si>
  <si>
    <t>Other income</t>
  </si>
  <si>
    <t>Total revenues</t>
  </si>
  <si>
    <t>Cost of sales</t>
  </si>
  <si>
    <t>Cost of services</t>
  </si>
  <si>
    <t>Selling expenses and distribution costs</t>
  </si>
  <si>
    <t>Administrative expenses</t>
  </si>
  <si>
    <t>Finance costs</t>
  </si>
  <si>
    <t>Total expenses</t>
  </si>
  <si>
    <t>Profit before income tax</t>
  </si>
  <si>
    <t>Income tax income (expense)</t>
  </si>
  <si>
    <t>Profit for the period</t>
  </si>
  <si>
    <t>Total comprehensive income for the period</t>
  </si>
  <si>
    <t xml:space="preserve">Earnings per share </t>
  </si>
  <si>
    <t>Basic earnings per share</t>
  </si>
  <si>
    <t>For the six-month period ended 30 June 2025</t>
  </si>
  <si>
    <t>Profit (loss) before income tax</t>
  </si>
  <si>
    <t>Profit (loss) for the period</t>
  </si>
  <si>
    <t xml:space="preserve">Earnings (loss) per share </t>
  </si>
  <si>
    <t>Basic earnings (loss) per share</t>
  </si>
  <si>
    <t>(0.00)</t>
  </si>
  <si>
    <t>Statement of Changes in Equity</t>
  </si>
  <si>
    <t>Consolidated financial information</t>
  </si>
  <si>
    <t>Attributable to the owners of the parent</t>
  </si>
  <si>
    <t>Other component</t>
  </si>
  <si>
    <t>of equity</t>
  </si>
  <si>
    <t>Discount from</t>
  </si>
  <si>
    <t xml:space="preserve"> business</t>
  </si>
  <si>
    <t>Issued and</t>
  </si>
  <si>
    <t>combination</t>
  </si>
  <si>
    <t xml:space="preserve"> paid-up</t>
  </si>
  <si>
    <t>Premium on</t>
  </si>
  <si>
    <t>Retained earnings</t>
  </si>
  <si>
    <t>under common</t>
  </si>
  <si>
    <t>Total</t>
  </si>
  <si>
    <t>share capital</t>
  </si>
  <si>
    <t xml:space="preserve"> share capital</t>
  </si>
  <si>
    <t>control</t>
  </si>
  <si>
    <t xml:space="preserve"> equity</t>
  </si>
  <si>
    <t>Note</t>
  </si>
  <si>
    <t>Opening balance as at 1 January 2024</t>
  </si>
  <si>
    <t>Changes in equity for the period</t>
  </si>
  <si>
    <t>Issuance of ordinary shares</t>
  </si>
  <si>
    <t>Dividend paid</t>
  </si>
  <si>
    <t>Closing balance as at 30 June 2024</t>
  </si>
  <si>
    <t>Opening balance as at 1 January 2025</t>
  </si>
  <si>
    <t>Total comprehensive expense for the period</t>
  </si>
  <si>
    <t>Closing balance as at 30 June 2025</t>
  </si>
  <si>
    <t>Separate financial information</t>
  </si>
  <si>
    <t>equity</t>
  </si>
  <si>
    <t xml:space="preserve">Statement of Cash Flows </t>
  </si>
  <si>
    <t>Cash flows from operating activities</t>
  </si>
  <si>
    <t>Adjustments to reconcile profit (loss) before income tax</t>
  </si>
  <si>
    <t>to net cash provided by operations:</t>
  </si>
  <si>
    <t xml:space="preserve">   </t>
  </si>
  <si>
    <t>- Depreciation and amortisation</t>
  </si>
  <si>
    <t>14, 15</t>
  </si>
  <si>
    <t>- (Reversal of) allowance for expected credit loss</t>
  </si>
  <si>
    <t>8, 9, 10</t>
  </si>
  <si>
    <t>- Allowance for decrease in value of inventories</t>
  </si>
  <si>
    <t>- Interest income</t>
  </si>
  <si>
    <t>- Dividend income</t>
  </si>
  <si>
    <t>- Finance costs</t>
  </si>
  <si>
    <t>- Employee benefit expenses</t>
  </si>
  <si>
    <t>- Gain on fair value remeasurement of financial assets</t>
  </si>
  <si>
    <t>- Write-off withholding tax</t>
  </si>
  <si>
    <t>Cash flows before changes in operating assets</t>
  </si>
  <si>
    <t>and liabilities</t>
  </si>
  <si>
    <t>Change in operating assets and liabilities:</t>
  </si>
  <si>
    <t>- Trade and other current receivables</t>
  </si>
  <si>
    <t>- Contract assets</t>
  </si>
  <si>
    <t>- Finance lease receivables</t>
  </si>
  <si>
    <t>- Inventories</t>
  </si>
  <si>
    <t>- Prepaid service costs</t>
  </si>
  <si>
    <t>- Other current assets</t>
  </si>
  <si>
    <t>- Other non-current assets</t>
  </si>
  <si>
    <t>- Trade and other current payables</t>
  </si>
  <si>
    <t>- Contract liabilities</t>
  </si>
  <si>
    <t>Cash payments in operations</t>
  </si>
  <si>
    <t>- Income tax paid</t>
  </si>
  <si>
    <t>- Income tax refund</t>
  </si>
  <si>
    <t>Net cash payments in operating activities</t>
  </si>
  <si>
    <t>Cash flows from investing activities</t>
  </si>
  <si>
    <t>Payments for purchases of intangible assets</t>
  </si>
  <si>
    <t>Proceeds from dividend income</t>
  </si>
  <si>
    <t>Proceeds from interest income</t>
  </si>
  <si>
    <t>Cash flows from financing activities</t>
  </si>
  <si>
    <t>Payments for lease liabilities</t>
  </si>
  <si>
    <t>Interest paid</t>
  </si>
  <si>
    <t>Proceeds from the issuance of ordinary shares</t>
  </si>
  <si>
    <t>Supplementary cash flow information:</t>
  </si>
  <si>
    <t>Non-cash transactions are as follows:</t>
  </si>
  <si>
    <t>15, 18</t>
  </si>
  <si>
    <t>Current portion of lease liabilities, net</t>
  </si>
  <si>
    <t>Beginning balance</t>
  </si>
  <si>
    <t>Ending balance</t>
  </si>
  <si>
    <t xml:space="preserve">   Acquisition of lease liabilities and right of use assets</t>
  </si>
  <si>
    <t>Proceeds from disposals of equipment</t>
  </si>
  <si>
    <t>Payments for purchases of equipment</t>
  </si>
  <si>
    <t xml:space="preserve">   Changes in receivables for disposal of equipment</t>
  </si>
  <si>
    <t xml:space="preserve">   Changes in payables for purchases of equipment</t>
  </si>
  <si>
    <t>Other current financial assets</t>
  </si>
  <si>
    <t>- Loss (gain) on disposals of equipment</t>
  </si>
  <si>
    <t>Building improvements and equipment, net</t>
  </si>
  <si>
    <t>Payments for investing in other current financial assets</t>
  </si>
  <si>
    <t xml:space="preserve">   Changes in dividend payables</t>
  </si>
  <si>
    <t xml:space="preserve">Total comprehensive income (expense) </t>
  </si>
  <si>
    <t>for the period</t>
  </si>
  <si>
    <t xml:space="preserve">Total comprehensive income </t>
  </si>
  <si>
    <t xml:space="preserve">Net cash generated from (payments in) </t>
  </si>
  <si>
    <t>investing activities</t>
  </si>
  <si>
    <t>financing activities</t>
  </si>
  <si>
    <t xml:space="preserve">Net increase (decrease) in cash and </t>
  </si>
  <si>
    <t>cash equivalents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</si>
</sst>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43" formatCode="_-* #,##0.00_-;\-* #,##0.00_-;_-* &quot;-&quot;??_-;_-@_-"/>
    <numFmt numFmtId="164" formatCode="_(* #,##0_);_(* \(#,##0\);_(* &quot;-&quot;_);_(@_)"/>
    <numFmt numFmtId="165" formatCode="_(* #,##0.00_);_(* \(#,##0.00\);_(* &quot;-&quot;??_);_(@_)"/>
    <numFmt numFmtId="166" formatCode="#,##0;\(#,##0\)"/>
    <numFmt numFmtId="167" formatCode="#,##0;\(#,##0\);\-"/>
    <numFmt numFmtId="168" formatCode="#,##0.0;\(#,##0.0\)"/>
    <numFmt numFmtId="169" formatCode="#,##0.00;\(#,##0.00\);\-"/>
    <numFmt numFmtId="170" formatCode="[$$]#,##0.00_);\([$$]#,##0.00\)"/>
    <numFmt numFmtId="171" formatCode="General\ "/>
    <numFmt numFmtId="172" formatCode="_(* #,##0.00_);_(* \(#,##0.00\);_(* \-??_);_(@_)"/>
    <numFmt numFmtId="173" formatCode="&quot; $&quot;#,##0\ ;&quot; $(&quot;#,##0\);&quot; $- &quot;;@\ "/>
    <numFmt numFmtId="174" formatCode="_-* #,##0.00_-;\-* #,##0.00_-;_-* \-??_-;_-@_-"/>
    <numFmt numFmtId="175" formatCode="#,##0.00\ ;&quot; (&quot;#,##0.00\);&quot; -&quot;#\ ;@\ "/>
  </numFmts>
  <fonts count="13" x14ac:knownFonts="1">
    <font>
      <sz val="11"/>
      <color theme="1"/>
      <name val="Calibri"/>
      <family val="2"/>
      <scheme val="minor"/>
    </font>
    <font>
      <sz val="10"/>
      <name val="Cordia New"/>
      <family val="2"/>
    </font>
    <font>
      <sz val="10"/>
      <name val="Arial"/>
      <family val="2"/>
    </font>
    <font>
      <sz val="14"/>
      <name val="Cordia New"/>
      <family val="2"/>
    </font>
    <font>
      <b/>
      <sz val="10"/>
      <name val="Arial"/>
      <family val="2"/>
    </font>
    <font>
      <sz val="11"/>
      <color theme="1"/>
      <name val="Calibri"/>
      <family val="2"/>
      <scheme val="minor"/>
    </font>
    <font>
      <sz val="14"/>
      <color rgb="FF000000"/>
      <name val="Browallia New"/>
      <family val="2"/>
    </font>
    <font>
      <sz val="11"/>
      <color theme="1"/>
      <name val="Calibri"/>
      <family val="2"/>
    </font>
    <font>
      <sz val="11"/>
      <color indexed="8"/>
      <name val="Calibri"/>
      <family val="2"/>
    </font>
    <font>
      <sz val="11"/>
      <name val="Tahoma"/>
      <family val="2"/>
    </font>
    <font>
      <sz val="11"/>
      <color rgb="FF000000"/>
      <name val="Tahoma"/>
      <family val="2"/>
    </font>
    <font>
      <u/>
      <sz val="10"/>
      <color rgb="FF0563C1"/>
      <name val="Georgia"/>
      <family val="1"/>
    </font>
    <font>
      <sz val="10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double">
        <color rgb="FF000000"/>
      </bottom>
      <diagonal/>
    </border>
  </borders>
  <cellStyleXfs count="65">
    <xf numFmtId="0" fontId="0" fillId="0" borderId="0"/>
    <xf numFmtId="43" fontId="5" fillId="0" borderId="0" applyFont="0" applyFill="0" applyBorder="0" applyAlignment="0" applyProtection="0"/>
    <xf numFmtId="165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1" fillId="0" borderId="0"/>
    <xf numFmtId="170" fontId="6" fillId="0" borderId="0" applyAlignment="0"/>
    <xf numFmtId="0" fontId="1" fillId="0" borderId="0"/>
    <xf numFmtId="0" fontId="2" fillId="0" borderId="0"/>
    <xf numFmtId="0" fontId="7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3" fillId="0" borderId="0"/>
    <xf numFmtId="165" fontId="8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" fillId="0" borderId="0"/>
    <xf numFmtId="0" fontId="5" fillId="0" borderId="0"/>
    <xf numFmtId="43" fontId="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170" fontId="5" fillId="0" borderId="0"/>
    <xf numFmtId="0" fontId="9" fillId="0" borderId="0" applyBorder="0" applyProtection="0"/>
    <xf numFmtId="172" fontId="10" fillId="0" borderId="0" applyBorder="0" applyProtection="0"/>
    <xf numFmtId="173" fontId="2" fillId="0" borderId="0" applyFill="0" applyBorder="0" applyAlignment="0" applyProtection="0"/>
    <xf numFmtId="43" fontId="5" fillId="0" borderId="0" applyFont="0" applyFill="0" applyBorder="0" applyAlignment="0" applyProtection="0"/>
    <xf numFmtId="173" fontId="2" fillId="0" borderId="0" applyFill="0" applyBorder="0" applyAlignment="0" applyProtection="0"/>
    <xf numFmtId="171" fontId="2" fillId="0" borderId="0"/>
    <xf numFmtId="172" fontId="10" fillId="0" borderId="0" applyBorder="0" applyProtection="0"/>
    <xf numFmtId="173" fontId="2" fillId="0" borderId="0" applyBorder="0" applyProtection="0"/>
    <xf numFmtId="0" fontId="9" fillId="0" borderId="0" applyBorder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4" fontId="2" fillId="0" borderId="0" applyFill="0" applyBorder="0" applyAlignment="0" applyProtection="0"/>
    <xf numFmtId="43" fontId="6" fillId="0" borderId="0" applyFont="0" applyFill="0" applyBorder="0" applyAlignment="0" applyProtection="0"/>
    <xf numFmtId="175" fontId="2" fillId="0" borderId="0" applyFill="0" applyBorder="0" applyAlignment="0" applyProtection="0"/>
    <xf numFmtId="175" fontId="2" fillId="0" borderId="0" applyFill="0" applyBorder="0" applyAlignment="0" applyProtection="0"/>
    <xf numFmtId="43" fontId="5" fillId="0" borderId="0" applyFont="0" applyFill="0" applyBorder="0" applyAlignment="0" applyProtection="0"/>
    <xf numFmtId="175" fontId="2" fillId="0" borderId="0" applyFill="0" applyBorder="0" applyAlignment="0" applyProtection="0"/>
    <xf numFmtId="170" fontId="6" fillId="0" borderId="0" applyAlignment="0"/>
    <xf numFmtId="0" fontId="11" fillId="0" borderId="4" applyNumberFormat="0" applyFill="0" applyBorder="0" applyAlignment="0">
      <alignment wrapText="1"/>
      <protection locked="0"/>
    </xf>
    <xf numFmtId="0" fontId="5" fillId="0" borderId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2" fillId="0" borderId="0"/>
    <xf numFmtId="0" fontId="5" fillId="0" borderId="0"/>
    <xf numFmtId="0" fontId="5" fillId="0" borderId="0"/>
    <xf numFmtId="0" fontId="5" fillId="0" borderId="0"/>
  </cellStyleXfs>
  <cellXfs count="146">
    <xf numFmtId="0" fontId="0" fillId="0" borderId="0" xfId="0"/>
    <xf numFmtId="0" fontId="4" fillId="0" borderId="0" xfId="2" applyNumberFormat="1" applyFont="1" applyFill="1" applyAlignment="1">
      <alignment horizontal="right" vertical="center"/>
    </xf>
    <xf numFmtId="0" fontId="4" fillId="0" borderId="0" xfId="2" applyNumberFormat="1" applyFont="1" applyFill="1" applyBorder="1" applyAlignment="1">
      <alignment horizontal="right" vertical="center"/>
    </xf>
    <xf numFmtId="167" fontId="2" fillId="0" borderId="0" xfId="1" applyNumberFormat="1" applyFont="1" applyFill="1" applyAlignment="1">
      <alignment vertical="center"/>
    </xf>
    <xf numFmtId="165" fontId="4" fillId="0" borderId="0" xfId="2" applyFont="1" applyFill="1" applyAlignment="1">
      <alignment horizontal="right" vertical="center"/>
    </xf>
    <xf numFmtId="167" fontId="4" fillId="0" borderId="0" xfId="2" applyNumberFormat="1" applyFont="1" applyFill="1" applyAlignment="1">
      <alignment horizontal="right" vertical="center"/>
    </xf>
    <xf numFmtId="165" fontId="4" fillId="0" borderId="0" xfId="2" applyFont="1" applyFill="1" applyBorder="1" applyAlignment="1">
      <alignment horizontal="right" vertical="center" wrapText="1"/>
    </xf>
    <xf numFmtId="166" fontId="4" fillId="0" borderId="0" xfId="0" applyNumberFormat="1" applyFont="1" applyAlignment="1">
      <alignment horizontal="left" vertical="center"/>
    </xf>
    <xf numFmtId="166" fontId="2" fillId="0" borderId="0" xfId="0" applyNumberFormat="1" applyFont="1" applyAlignment="1">
      <alignment horizontal="center" vertical="center"/>
    </xf>
    <xf numFmtId="166" fontId="2" fillId="0" borderId="0" xfId="0" applyNumberFormat="1" applyFont="1" applyAlignment="1">
      <alignment horizontal="left" vertical="center"/>
    </xf>
    <xf numFmtId="167" fontId="2" fillId="0" borderId="0" xfId="0" applyNumberFormat="1" applyFont="1" applyAlignment="1">
      <alignment horizontal="right" vertical="center"/>
    </xf>
    <xf numFmtId="167" fontId="2" fillId="0" borderId="0" xfId="0" applyNumberFormat="1" applyFont="1" applyAlignment="1">
      <alignment horizontal="center" vertical="center"/>
    </xf>
    <xf numFmtId="167" fontId="2" fillId="0" borderId="0" xfId="0" applyNumberFormat="1" applyFont="1" applyAlignment="1">
      <alignment horizontal="left" vertical="center"/>
    </xf>
    <xf numFmtId="166" fontId="4" fillId="0" borderId="0" xfId="4" applyNumberFormat="1" applyFont="1" applyAlignment="1">
      <alignment horizontal="right" vertical="center"/>
    </xf>
    <xf numFmtId="166" fontId="2" fillId="0" borderId="0" xfId="0" applyNumberFormat="1" applyFont="1" applyAlignment="1">
      <alignment vertical="center"/>
    </xf>
    <xf numFmtId="166" fontId="4" fillId="0" borderId="1" xfId="0" applyNumberFormat="1" applyFont="1" applyBorder="1" applyAlignment="1">
      <alignment horizontal="left" vertical="center"/>
    </xf>
    <xf numFmtId="166" fontId="2" fillId="0" borderId="1" xfId="0" applyNumberFormat="1" applyFont="1" applyBorder="1" applyAlignment="1">
      <alignment horizontal="center" vertical="center"/>
    </xf>
    <xf numFmtId="166" fontId="2" fillId="0" borderId="1" xfId="0" applyNumberFormat="1" applyFont="1" applyBorder="1" applyAlignment="1">
      <alignment horizontal="left" vertical="center"/>
    </xf>
    <xf numFmtId="167" fontId="2" fillId="0" borderId="1" xfId="0" applyNumberFormat="1" applyFont="1" applyBorder="1" applyAlignment="1">
      <alignment horizontal="right" vertical="center"/>
    </xf>
    <xf numFmtId="167" fontId="2" fillId="0" borderId="1" xfId="0" applyNumberFormat="1" applyFont="1" applyBorder="1" applyAlignment="1">
      <alignment horizontal="center" vertical="center"/>
    </xf>
    <xf numFmtId="167" fontId="2" fillId="0" borderId="1" xfId="0" applyNumberFormat="1" applyFont="1" applyBorder="1" applyAlignment="1">
      <alignment horizontal="left" vertical="center"/>
    </xf>
    <xf numFmtId="167" fontId="4" fillId="0" borderId="0" xfId="0" applyNumberFormat="1" applyFont="1" applyAlignment="1">
      <alignment horizontal="right" vertical="center"/>
    </xf>
    <xf numFmtId="166" fontId="4" fillId="0" borderId="0" xfId="0" applyNumberFormat="1" applyFont="1" applyAlignment="1">
      <alignment vertical="center"/>
    </xf>
    <xf numFmtId="166" fontId="4" fillId="0" borderId="0" xfId="0" applyNumberFormat="1" applyFont="1" applyAlignment="1">
      <alignment horizontal="right" vertical="center"/>
    </xf>
    <xf numFmtId="49" fontId="4" fillId="0" borderId="0" xfId="0" quotePrefix="1" applyNumberFormat="1" applyFont="1" applyAlignment="1">
      <alignment horizontal="right" vertical="center"/>
    </xf>
    <xf numFmtId="167" fontId="4" fillId="0" borderId="0" xfId="0" quotePrefix="1" applyNumberFormat="1" applyFont="1" applyAlignment="1">
      <alignment horizontal="right" vertical="center"/>
    </xf>
    <xf numFmtId="167" fontId="4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4" fillId="0" borderId="0" xfId="0" applyFont="1" applyAlignment="1">
      <alignment horizontal="left" vertical="center"/>
    </xf>
    <xf numFmtId="166" fontId="4" fillId="0" borderId="1" xfId="0" applyNumberFormat="1" applyFont="1" applyBorder="1" applyAlignment="1">
      <alignment horizontal="center" vertical="center"/>
    </xf>
    <xf numFmtId="167" fontId="4" fillId="0" borderId="1" xfId="8" applyNumberFormat="1" applyFont="1" applyBorder="1" applyAlignment="1">
      <alignment horizontal="right" vertical="center"/>
    </xf>
    <xf numFmtId="167" fontId="4" fillId="0" borderId="0" xfId="0" applyNumberFormat="1" applyFont="1" applyAlignment="1">
      <alignment horizontal="left" vertical="center"/>
    </xf>
    <xf numFmtId="166" fontId="4" fillId="0" borderId="0" xfId="0" applyNumberFormat="1" applyFont="1" applyAlignment="1">
      <alignment horizontal="center" vertical="center"/>
    </xf>
    <xf numFmtId="167" fontId="4" fillId="0" borderId="0" xfId="8" applyNumberFormat="1" applyFont="1" applyAlignment="1">
      <alignment horizontal="right" vertical="center"/>
    </xf>
    <xf numFmtId="0" fontId="4" fillId="0" borderId="0" xfId="0" applyFont="1" applyAlignment="1">
      <alignment vertical="center"/>
    </xf>
    <xf numFmtId="164" fontId="2" fillId="0" borderId="0" xfId="0" applyNumberFormat="1" applyFont="1" applyAlignment="1">
      <alignment horizontal="left" vertical="center"/>
    </xf>
    <xf numFmtId="164" fontId="2" fillId="0" borderId="0" xfId="0" applyNumberFormat="1" applyFont="1" applyAlignment="1">
      <alignment horizontal="right" vertical="center"/>
    </xf>
    <xf numFmtId="167" fontId="2" fillId="0" borderId="6" xfId="0" applyNumberFormat="1" applyFont="1" applyBorder="1" applyAlignment="1">
      <alignment horizontal="right" vertical="center"/>
    </xf>
    <xf numFmtId="0" fontId="4" fillId="0" borderId="0" xfId="10" applyFont="1" applyAlignment="1">
      <alignment vertical="center"/>
    </xf>
    <xf numFmtId="167" fontId="2" fillId="0" borderId="0" xfId="0" applyNumberFormat="1" applyFont="1" applyAlignment="1">
      <alignment vertical="center"/>
    </xf>
    <xf numFmtId="167" fontId="2" fillId="0" borderId="0" xfId="0" applyNumberFormat="1" applyFont="1" applyAlignment="1">
      <alignment horizontal="right" vertical="center" wrapText="1"/>
    </xf>
    <xf numFmtId="167" fontId="2" fillId="0" borderId="2" xfId="0" applyNumberFormat="1" applyFont="1" applyBorder="1" applyAlignment="1">
      <alignment horizontal="right" vertical="center"/>
    </xf>
    <xf numFmtId="164" fontId="2" fillId="0" borderId="1" xfId="0" applyNumberFormat="1" applyFont="1" applyBorder="1" applyAlignment="1">
      <alignment horizontal="left" vertical="center"/>
    </xf>
    <xf numFmtId="164" fontId="4" fillId="0" borderId="0" xfId="0" applyNumberFormat="1" applyFont="1" applyAlignment="1">
      <alignment horizontal="left" vertical="center"/>
    </xf>
    <xf numFmtId="168" fontId="2" fillId="0" borderId="0" xfId="0" applyNumberFormat="1" applyFont="1" applyAlignment="1">
      <alignment horizontal="center" vertical="center"/>
    </xf>
    <xf numFmtId="166" fontId="2" fillId="0" borderId="0" xfId="0" quotePrefix="1" applyNumberFormat="1" applyFont="1" applyAlignment="1">
      <alignment horizontal="center" vertical="center"/>
    </xf>
    <xf numFmtId="167" fontId="2" fillId="0" borderId="0" xfId="6" applyNumberFormat="1" applyFont="1" applyAlignment="1">
      <alignment horizontal="right" vertical="center"/>
    </xf>
    <xf numFmtId="166" fontId="2" fillId="0" borderId="0" xfId="0" quotePrefix="1" applyNumberFormat="1" applyFont="1" applyAlignment="1">
      <alignment horizontal="left" vertical="center"/>
    </xf>
    <xf numFmtId="166" fontId="2" fillId="0" borderId="0" xfId="0" applyNumberFormat="1" applyFont="1" applyAlignment="1">
      <alignment horizontal="right" vertical="center"/>
    </xf>
    <xf numFmtId="167" fontId="4" fillId="0" borderId="1" xfId="0" applyNumberFormat="1" applyFont="1" applyBorder="1" applyAlignment="1">
      <alignment horizontal="right" vertical="center"/>
    </xf>
    <xf numFmtId="164" fontId="2" fillId="0" borderId="0" xfId="0" applyNumberFormat="1" applyFont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166" fontId="4" fillId="0" borderId="0" xfId="7" applyNumberFormat="1" applyFont="1" applyAlignment="1">
      <alignment horizontal="left" vertical="center"/>
    </xf>
    <xf numFmtId="167" fontId="4" fillId="0" borderId="0" xfId="7" applyNumberFormat="1" applyFont="1" applyAlignment="1">
      <alignment horizontal="right" vertical="center"/>
    </xf>
    <xf numFmtId="166" fontId="4" fillId="0" borderId="0" xfId="7" applyNumberFormat="1" applyFont="1" applyAlignment="1">
      <alignment horizontal="center" vertical="center"/>
    </xf>
    <xf numFmtId="0" fontId="2" fillId="0" borderId="0" xfId="0" quotePrefix="1" applyFont="1" applyAlignment="1">
      <alignment horizontal="center" vertical="center"/>
    </xf>
    <xf numFmtId="166" fontId="2" fillId="0" borderId="0" xfId="0" quotePrefix="1" applyNumberFormat="1" applyFont="1" applyAlignment="1">
      <alignment vertical="center"/>
    </xf>
    <xf numFmtId="0" fontId="2" fillId="0" borderId="1" xfId="11" applyFont="1" applyBorder="1" applyAlignment="1">
      <alignment vertical="center"/>
    </xf>
    <xf numFmtId="166" fontId="4" fillId="0" borderId="0" xfId="6" applyNumberFormat="1" applyFont="1" applyAlignment="1">
      <alignment horizontal="left" vertical="center"/>
    </xf>
    <xf numFmtId="166" fontId="4" fillId="0" borderId="0" xfId="6" applyNumberFormat="1" applyFont="1" applyAlignment="1">
      <alignment horizontal="center" vertical="center"/>
    </xf>
    <xf numFmtId="166" fontId="2" fillId="0" borderId="0" xfId="6" applyNumberFormat="1" applyFont="1" applyAlignment="1">
      <alignment horizontal="center" vertical="center"/>
    </xf>
    <xf numFmtId="166" fontId="2" fillId="0" borderId="0" xfId="6" applyNumberFormat="1" applyFont="1" applyAlignment="1">
      <alignment horizontal="right" vertical="center"/>
    </xf>
    <xf numFmtId="166" fontId="2" fillId="0" borderId="0" xfId="6" applyNumberFormat="1" applyFont="1" applyAlignment="1">
      <alignment horizontal="left" vertical="center"/>
    </xf>
    <xf numFmtId="166" fontId="2" fillId="0" borderId="0" xfId="6" applyNumberFormat="1" applyFont="1" applyAlignment="1">
      <alignment vertical="center"/>
    </xf>
    <xf numFmtId="166" fontId="4" fillId="0" borderId="1" xfId="6" applyNumberFormat="1" applyFont="1" applyBorder="1" applyAlignment="1">
      <alignment horizontal="left" vertical="center"/>
    </xf>
    <xf numFmtId="166" fontId="4" fillId="0" borderId="1" xfId="6" applyNumberFormat="1" applyFont="1" applyBorder="1" applyAlignment="1">
      <alignment horizontal="center" vertical="center"/>
    </xf>
    <xf numFmtId="166" fontId="2" fillId="0" borderId="1" xfId="6" applyNumberFormat="1" applyFont="1" applyBorder="1" applyAlignment="1">
      <alignment horizontal="center" vertical="center"/>
    </xf>
    <xf numFmtId="166" fontId="2" fillId="0" borderId="1" xfId="6" applyNumberFormat="1" applyFont="1" applyBorder="1" applyAlignment="1">
      <alignment horizontal="right" vertical="center"/>
    </xf>
    <xf numFmtId="166" fontId="2" fillId="0" borderId="1" xfId="6" applyNumberFormat="1" applyFont="1" applyBorder="1" applyAlignment="1">
      <alignment horizontal="left" vertical="center"/>
    </xf>
    <xf numFmtId="167" fontId="2" fillId="0" borderId="0" xfId="6" applyNumberFormat="1" applyFont="1" applyAlignment="1">
      <alignment horizontal="center" vertical="center"/>
    </xf>
    <xf numFmtId="166" fontId="4" fillId="0" borderId="0" xfId="6" applyNumberFormat="1" applyFont="1" applyAlignment="1">
      <alignment horizontal="right" vertical="center"/>
    </xf>
    <xf numFmtId="167" fontId="4" fillId="0" borderId="0" xfId="6" applyNumberFormat="1" applyFont="1" applyAlignment="1">
      <alignment horizontal="right" vertical="center"/>
    </xf>
    <xf numFmtId="167" fontId="4" fillId="0" borderId="0" xfId="11" applyNumberFormat="1" applyFont="1" applyAlignment="1">
      <alignment horizontal="right" vertical="center"/>
    </xf>
    <xf numFmtId="166" fontId="4" fillId="0" borderId="0" xfId="6" quotePrefix="1" applyNumberFormat="1" applyFont="1" applyAlignment="1">
      <alignment horizontal="right" vertical="center"/>
    </xf>
    <xf numFmtId="0" fontId="4" fillId="0" borderId="0" xfId="11" applyFont="1" applyAlignment="1">
      <alignment horizontal="center" vertical="center"/>
    </xf>
    <xf numFmtId="0" fontId="2" fillId="0" borderId="0" xfId="11" quotePrefix="1" applyFont="1" applyAlignment="1">
      <alignment vertical="center"/>
    </xf>
    <xf numFmtId="167" fontId="2" fillId="0" borderId="0" xfId="6" applyNumberFormat="1" applyFont="1" applyAlignment="1">
      <alignment vertical="center"/>
    </xf>
    <xf numFmtId="167" fontId="2" fillId="0" borderId="1" xfId="6" applyNumberFormat="1" applyFont="1" applyBorder="1" applyAlignment="1">
      <alignment vertical="center"/>
    </xf>
    <xf numFmtId="166" fontId="2" fillId="0" borderId="1" xfId="6" applyNumberFormat="1" applyFont="1" applyBorder="1" applyAlignment="1">
      <alignment vertical="center"/>
    </xf>
    <xf numFmtId="166" fontId="4" fillId="0" borderId="1" xfId="13" applyNumberFormat="1" applyFont="1" applyBorder="1" applyAlignment="1">
      <alignment horizontal="left" vertical="center"/>
    </xf>
    <xf numFmtId="167" fontId="2" fillId="0" borderId="2" xfId="6" applyNumberFormat="1" applyFont="1" applyBorder="1" applyAlignment="1">
      <alignment horizontal="right" vertical="center"/>
    </xf>
    <xf numFmtId="0" fontId="4" fillId="0" borderId="0" xfId="11" applyFont="1" applyAlignment="1">
      <alignment vertical="center"/>
    </xf>
    <xf numFmtId="0" fontId="2" fillId="0" borderId="0" xfId="11" applyFont="1" applyAlignment="1">
      <alignment horizontal="right" vertical="center"/>
    </xf>
    <xf numFmtId="167" fontId="2" fillId="0" borderId="0" xfId="11" applyNumberFormat="1" applyFont="1" applyAlignment="1">
      <alignment horizontal="right" vertical="center"/>
    </xf>
    <xf numFmtId="0" fontId="2" fillId="0" borderId="0" xfId="11" applyFont="1" applyAlignment="1">
      <alignment vertical="center"/>
    </xf>
    <xf numFmtId="0" fontId="4" fillId="0" borderId="1" xfId="11" applyFont="1" applyBorder="1" applyAlignment="1">
      <alignment vertical="center"/>
    </xf>
    <xf numFmtId="0" fontId="4" fillId="0" borderId="1" xfId="11" applyFont="1" applyBorder="1" applyAlignment="1">
      <alignment horizontal="center" vertical="center"/>
    </xf>
    <xf numFmtId="0" fontId="2" fillId="0" borderId="1" xfId="11" applyFont="1" applyBorder="1" applyAlignment="1">
      <alignment horizontal="right" vertical="center"/>
    </xf>
    <xf numFmtId="167" fontId="2" fillId="0" borderId="1" xfId="11" applyNumberFormat="1" applyFont="1" applyBorder="1" applyAlignment="1">
      <alignment horizontal="right" vertical="center"/>
    </xf>
    <xf numFmtId="0" fontId="4" fillId="0" borderId="0" xfId="11" applyFont="1" applyAlignment="1">
      <alignment horizontal="right" vertical="center"/>
    </xf>
    <xf numFmtId="167" fontId="4" fillId="0" borderId="1" xfId="11" applyNumberFormat="1" applyFont="1" applyBorder="1" applyAlignment="1">
      <alignment horizontal="right" vertical="center"/>
    </xf>
    <xf numFmtId="0" fontId="4" fillId="0" borderId="1" xfId="11" applyFont="1" applyBorder="1" applyAlignment="1">
      <alignment horizontal="right" vertical="center"/>
    </xf>
    <xf numFmtId="167" fontId="4" fillId="0" borderId="5" xfId="11" applyNumberFormat="1" applyFont="1" applyBorder="1" applyAlignment="1">
      <alignment vertical="center"/>
    </xf>
    <xf numFmtId="167" fontId="4" fillId="0" borderId="0" xfId="11" applyNumberFormat="1" applyFont="1" applyAlignment="1">
      <alignment horizontal="center" vertical="center"/>
    </xf>
    <xf numFmtId="0" fontId="2" fillId="0" borderId="0" xfId="11" applyFont="1" applyAlignment="1">
      <alignment horizontal="center" vertical="center"/>
    </xf>
    <xf numFmtId="0" fontId="4" fillId="0" borderId="0" xfId="6" applyFont="1" applyAlignment="1">
      <alignment horizontal="right" vertical="center"/>
    </xf>
    <xf numFmtId="0" fontId="4" fillId="0" borderId="1" xfId="8" applyFont="1" applyBorder="1" applyAlignment="1">
      <alignment horizontal="right" vertical="center"/>
    </xf>
    <xf numFmtId="167" fontId="2" fillId="0" borderId="0" xfId="11" applyNumberFormat="1" applyFont="1" applyAlignment="1">
      <alignment vertical="center"/>
    </xf>
    <xf numFmtId="167" fontId="2" fillId="0" borderId="5" xfId="11" applyNumberFormat="1" applyFont="1" applyBorder="1" applyAlignment="1">
      <alignment horizontal="right" vertical="center"/>
    </xf>
    <xf numFmtId="0" fontId="2" fillId="0" borderId="1" xfId="11" applyFont="1" applyBorder="1" applyAlignment="1">
      <alignment horizontal="center" vertical="center"/>
    </xf>
    <xf numFmtId="167" fontId="2" fillId="0" borderId="2" xfId="11" applyNumberFormat="1" applyFont="1" applyBorder="1" applyAlignment="1">
      <alignment horizontal="right" vertical="center"/>
    </xf>
    <xf numFmtId="166" fontId="4" fillId="0" borderId="0" xfId="9" applyNumberFormat="1" applyFont="1" applyAlignment="1">
      <alignment horizontal="left" vertical="center"/>
    </xf>
    <xf numFmtId="166" fontId="2" fillId="0" borderId="0" xfId="9" applyNumberFormat="1" applyFont="1" applyAlignment="1">
      <alignment horizontal="center" vertical="center"/>
    </xf>
    <xf numFmtId="166" fontId="2" fillId="0" borderId="0" xfId="9" applyNumberFormat="1" applyFont="1" applyAlignment="1">
      <alignment horizontal="left" vertical="center"/>
    </xf>
    <xf numFmtId="167" fontId="2" fillId="0" borderId="0" xfId="9" applyNumberFormat="1" applyFont="1" applyAlignment="1">
      <alignment horizontal="right" vertical="center"/>
    </xf>
    <xf numFmtId="164" fontId="2" fillId="0" borderId="0" xfId="9" applyNumberFormat="1" applyFont="1" applyAlignment="1">
      <alignment horizontal="left" vertical="center"/>
    </xf>
    <xf numFmtId="164" fontId="2" fillId="0" borderId="0" xfId="9" applyNumberFormat="1" applyFont="1" applyAlignment="1">
      <alignment horizontal="center" vertical="center"/>
    </xf>
    <xf numFmtId="166" fontId="2" fillId="0" borderId="0" xfId="9" applyNumberFormat="1" applyFont="1" applyAlignment="1">
      <alignment vertical="center"/>
    </xf>
    <xf numFmtId="166" fontId="4" fillId="0" borderId="1" xfId="12" applyNumberFormat="1" applyFont="1" applyBorder="1" applyAlignment="1">
      <alignment horizontal="left" vertical="center"/>
    </xf>
    <xf numFmtId="166" fontId="4" fillId="0" borderId="1" xfId="9" applyNumberFormat="1" applyFont="1" applyBorder="1" applyAlignment="1">
      <alignment horizontal="left" vertical="center"/>
    </xf>
    <xf numFmtId="166" fontId="2" fillId="0" borderId="1" xfId="9" applyNumberFormat="1" applyFont="1" applyBorder="1" applyAlignment="1">
      <alignment horizontal="center" vertical="center"/>
    </xf>
    <xf numFmtId="166" fontId="2" fillId="0" borderId="1" xfId="9" applyNumberFormat="1" applyFont="1" applyBorder="1" applyAlignment="1">
      <alignment horizontal="left" vertical="center"/>
    </xf>
    <xf numFmtId="167" fontId="2" fillId="0" borderId="1" xfId="9" applyNumberFormat="1" applyFont="1" applyBorder="1" applyAlignment="1">
      <alignment horizontal="right" vertical="center"/>
    </xf>
    <xf numFmtId="164" fontId="2" fillId="0" borderId="1" xfId="9" applyNumberFormat="1" applyFont="1" applyBorder="1" applyAlignment="1">
      <alignment horizontal="left" vertical="center"/>
    </xf>
    <xf numFmtId="164" fontId="2" fillId="0" borderId="1" xfId="9" applyNumberFormat="1" applyFont="1" applyBorder="1" applyAlignment="1">
      <alignment horizontal="center" vertical="center"/>
    </xf>
    <xf numFmtId="166" fontId="4" fillId="0" borderId="0" xfId="12" applyNumberFormat="1" applyFont="1" applyAlignment="1">
      <alignment horizontal="left" vertical="center"/>
    </xf>
    <xf numFmtId="164" fontId="2" fillId="0" borderId="0" xfId="9" applyNumberFormat="1" applyFont="1" applyAlignment="1">
      <alignment horizontal="right" vertical="center"/>
    </xf>
    <xf numFmtId="168" fontId="2" fillId="0" borderId="0" xfId="9" applyNumberFormat="1" applyFont="1" applyAlignment="1">
      <alignment horizontal="center" vertical="center"/>
    </xf>
    <xf numFmtId="166" fontId="4" fillId="0" borderId="0" xfId="9" applyNumberFormat="1" applyFont="1" applyAlignment="1">
      <alignment vertical="center"/>
    </xf>
    <xf numFmtId="167" fontId="2" fillId="0" borderId="0" xfId="9" applyNumberFormat="1" applyFont="1" applyAlignment="1">
      <alignment vertical="center"/>
    </xf>
    <xf numFmtId="169" fontId="2" fillId="0" borderId="2" xfId="11" applyNumberFormat="1" applyFont="1" applyBorder="1" applyAlignment="1">
      <alignment vertical="center"/>
    </xf>
    <xf numFmtId="169" fontId="2" fillId="0" borderId="0" xfId="11" applyNumberFormat="1" applyFont="1" applyAlignment="1">
      <alignment vertical="center"/>
    </xf>
    <xf numFmtId="167" fontId="2" fillId="0" borderId="2" xfId="11" applyNumberFormat="1" applyFont="1" applyBorder="1" applyAlignment="1">
      <alignment vertical="center"/>
    </xf>
    <xf numFmtId="167" fontId="2" fillId="0" borderId="7" xfId="0" applyNumberFormat="1" applyFont="1" applyBorder="1" applyAlignment="1">
      <alignment horizontal="right" vertical="center"/>
    </xf>
    <xf numFmtId="49" fontId="2" fillId="0" borderId="2" xfId="11" applyNumberFormat="1" applyFont="1" applyBorder="1" applyAlignment="1">
      <alignment horizontal="right" vertical="center"/>
    </xf>
    <xf numFmtId="167" fontId="2" fillId="0" borderId="0" xfId="58" applyNumberFormat="1" applyFont="1" applyAlignment="1">
      <alignment horizontal="right" vertical="center"/>
    </xf>
    <xf numFmtId="167" fontId="2" fillId="0" borderId="6" xfId="58" applyNumberFormat="1" applyFont="1" applyBorder="1" applyAlignment="1">
      <alignment horizontal="right" vertical="center"/>
    </xf>
    <xf numFmtId="166" fontId="12" fillId="0" borderId="0" xfId="9" applyNumberFormat="1" applyFont="1" applyAlignment="1">
      <alignment horizontal="center" vertical="center"/>
    </xf>
    <xf numFmtId="2" fontId="2" fillId="0" borderId="2" xfId="11" applyNumberFormat="1" applyFont="1" applyBorder="1" applyAlignment="1">
      <alignment vertical="center"/>
    </xf>
    <xf numFmtId="0" fontId="2" fillId="0" borderId="0" xfId="9" applyFont="1" applyAlignment="1">
      <alignment horizontal="center" vertical="center"/>
    </xf>
    <xf numFmtId="0" fontId="4" fillId="0" borderId="1" xfId="8" applyFont="1" applyBorder="1" applyAlignment="1">
      <alignment horizontal="center" vertical="center"/>
    </xf>
    <xf numFmtId="167" fontId="2" fillId="0" borderId="1" xfId="6" applyNumberFormat="1" applyFont="1" applyBorder="1" applyAlignment="1">
      <alignment horizontal="right" vertical="center"/>
    </xf>
    <xf numFmtId="167" fontId="2" fillId="0" borderId="0" xfId="7" applyNumberFormat="1" applyAlignment="1">
      <alignment horizontal="right" vertical="center"/>
    </xf>
    <xf numFmtId="167" fontId="2" fillId="0" borderId="1" xfId="7" applyNumberFormat="1" applyBorder="1" applyAlignment="1">
      <alignment horizontal="right" vertical="center"/>
    </xf>
    <xf numFmtId="167" fontId="2" fillId="0" borderId="2" xfId="7" applyNumberFormat="1" applyBorder="1" applyAlignment="1">
      <alignment horizontal="right" vertical="center"/>
    </xf>
    <xf numFmtId="0" fontId="2" fillId="0" borderId="1" xfId="11" applyFont="1" applyBorder="1" applyAlignment="1">
      <alignment horizontal="left" vertical="center" shrinkToFit="1"/>
    </xf>
    <xf numFmtId="167" fontId="4" fillId="0" borderId="0" xfId="0" applyNumberFormat="1" applyFont="1" applyAlignment="1">
      <alignment horizontal="right" vertical="center"/>
    </xf>
    <xf numFmtId="167" fontId="4" fillId="0" borderId="1" xfId="0" applyNumberFormat="1" applyFont="1" applyBorder="1" applyAlignment="1">
      <alignment horizontal="right" vertical="center"/>
    </xf>
    <xf numFmtId="167" fontId="4" fillId="0" borderId="3" xfId="11" applyNumberFormat="1" applyFont="1" applyBorder="1" applyAlignment="1">
      <alignment horizontal="center" vertical="center"/>
    </xf>
    <xf numFmtId="167" fontId="4" fillId="0" borderId="1" xfId="2" applyNumberFormat="1" applyFont="1" applyFill="1" applyBorder="1" applyAlignment="1">
      <alignment horizontal="center"/>
    </xf>
    <xf numFmtId="166" fontId="4" fillId="0" borderId="1" xfId="6" applyNumberFormat="1" applyFont="1" applyBorder="1" applyAlignment="1">
      <alignment horizontal="center" vertical="center"/>
    </xf>
    <xf numFmtId="0" fontId="2" fillId="0" borderId="1" xfId="11" applyFont="1" applyBorder="1" applyAlignment="1">
      <alignment horizontal="left" vertical="center"/>
    </xf>
    <xf numFmtId="166" fontId="2" fillId="0" borderId="0" xfId="7" applyNumberFormat="1" applyFont="1" applyAlignment="1">
      <alignment horizontal="left" vertical="center"/>
    </xf>
    <xf numFmtId="167" fontId="2" fillId="0" borderId="0" xfId="7" applyNumberFormat="1" applyFont="1" applyAlignment="1">
      <alignment horizontal="right" vertical="center"/>
    </xf>
    <xf numFmtId="166" fontId="2" fillId="0" borderId="0" xfId="7" applyNumberFormat="1" applyFont="1" applyAlignment="1">
      <alignment horizontal="center" vertical="center"/>
    </xf>
    <xf numFmtId="169" fontId="2" fillId="0" borderId="0" xfId="7" applyNumberFormat="1" applyFont="1" applyAlignment="1">
      <alignment horizontal="right" vertical="center"/>
    </xf>
  </cellXfs>
  <cellStyles count="65">
    <cellStyle name="Comma" xfId="1" builtinId="3"/>
    <cellStyle name="Comma 10 14 3" xfId="28" xr:uid="{F8394331-510F-4BD2-BF95-E1600CFEC943}"/>
    <cellStyle name="Comma 10 14 3 2" xfId="53" xr:uid="{8458D5FE-2204-4B7E-A949-D0E36C0CB8AC}"/>
    <cellStyle name="Comma 11 2 2 4" xfId="34" xr:uid="{EF4BF93A-B09F-4119-9713-E0071DA7D33F}"/>
    <cellStyle name="Comma 11 2 2 4 2" xfId="54" xr:uid="{82032C67-5FCA-4050-8581-70DBE72CBB9B}"/>
    <cellStyle name="Comma 12 2 2" xfId="2" xr:uid="{00000000-0005-0000-0000-000001000000}"/>
    <cellStyle name="Comma 12 2 2 2" xfId="20" xr:uid="{E232EA38-721A-4BE2-99CA-7BA714FE3517}"/>
    <cellStyle name="Comma 12 2 2 2 2" xfId="50" xr:uid="{527186E7-E9FC-418A-8DEC-C6ABCA006972}"/>
    <cellStyle name="Comma 12 2 2 3" xfId="16" xr:uid="{846F252B-45AC-47DC-86CE-AEF096F3487A}"/>
    <cellStyle name="Comma 12 2 2 3 2" xfId="48" xr:uid="{FD7D68B0-5156-46A2-A296-8B0BA1F3283A}"/>
    <cellStyle name="Comma 13 2 3" xfId="38" xr:uid="{9BCE3934-49C9-4A48-ACD5-0906244C6547}"/>
    <cellStyle name="Comma 162" xfId="37" xr:uid="{5E076ED9-8209-44C1-BA59-85CCF07D8C32}"/>
    <cellStyle name="Comma 162 2" xfId="56" xr:uid="{2D577B04-97D5-4A9C-A6CB-D3E003914118}"/>
    <cellStyle name="Comma 175" xfId="31" xr:uid="{3A2E3DFC-72EB-42BD-8223-3DA71169E487}"/>
    <cellStyle name="Comma 176" xfId="26" xr:uid="{2CB98149-D328-48DA-99F8-135AECA5CF02}"/>
    <cellStyle name="Comma 182" xfId="36" xr:uid="{AB1BC58F-8D74-4EE6-A564-BACAE10836A3}"/>
    <cellStyle name="Comma 2" xfId="3" xr:uid="{00000000-0005-0000-0000-000002000000}"/>
    <cellStyle name="Comma 2 2" xfId="15" xr:uid="{00000000-0005-0000-0000-000003000000}"/>
    <cellStyle name="Comma 2 2 2" xfId="35" xr:uid="{9C8A7AAB-863A-4372-B7D0-69B5972568F1}"/>
    <cellStyle name="Comma 2 2 2 2" xfId="55" xr:uid="{6B513B8C-74C9-44F2-B251-70CFF7A065EA}"/>
    <cellStyle name="Comma 2 2 3" xfId="47" xr:uid="{E51F41BA-EEF6-4F4F-A00D-C7F543D83DA5}"/>
    <cellStyle name="Comma 2 3" xfId="21" xr:uid="{A2EE7C00-FE47-451E-B3F8-05A4A8B3834C}"/>
    <cellStyle name="Comma 2 3 2" xfId="51" xr:uid="{24A1AB3A-2515-43D1-9923-C14573424D77}"/>
    <cellStyle name="Comma 2 4" xfId="46" xr:uid="{6609F294-FA89-45F2-9444-28B61FF1EC93}"/>
    <cellStyle name="Comma 3" xfId="22" xr:uid="{D94922CF-63FC-4A9C-B19F-979A7684F177}"/>
    <cellStyle name="Comma 3 2" xfId="29" xr:uid="{F302854F-CBCB-4804-B522-342A8A118EFC}"/>
    <cellStyle name="Comma 3 2 2" xfId="41" xr:uid="{37E6B279-AE01-4B45-AB53-A7F7929D3AEC}"/>
    <cellStyle name="Comma 3 3" xfId="39" xr:uid="{739F57A1-3D5C-4EF0-B340-0178E966FF71}"/>
    <cellStyle name="Comma 3 4" xfId="52" xr:uid="{48BB4396-D8FD-4460-ABDF-F7DCED849CA8}"/>
    <cellStyle name="Comma 4" xfId="19" xr:uid="{4DE8DF9D-A0C4-41A6-A374-AA93D258023B}"/>
    <cellStyle name="Comma 4 2" xfId="49" xr:uid="{E7C433C6-E31C-48CF-9100-608C4D28AA46}"/>
    <cellStyle name="Comma 4 2 2 2 2 2" xfId="40" xr:uid="{79582EC5-3FF2-42D1-94B7-777C9C055A3A}"/>
    <cellStyle name="Comma 4 2 2 2 2 2 2" xfId="57" xr:uid="{ED1B9176-8CE1-4C24-839B-3DDC7937A2C3}"/>
    <cellStyle name="Comma 5" xfId="27" xr:uid="{74F5CF05-6523-4EA0-90C5-4A928224C10E}"/>
    <cellStyle name="Comma 5 34" xfId="32" xr:uid="{E017CBD7-34CA-4B42-8B78-94741746529E}"/>
    <cellStyle name="Comma 6" xfId="45" xr:uid="{DC2B7AEE-70DA-4AAF-ABEA-0BCE798EEB12}"/>
    <cellStyle name="Explanatory Text 11" xfId="33" xr:uid="{3916E5FF-10F6-47E3-99DE-0C20981DCF4C}"/>
    <cellStyle name="Explanatory Text 2" xfId="30" xr:uid="{0074CB06-4042-46B1-AAFD-BF2A1C3EEBCE}"/>
    <cellStyle name="Hyperlink 2" xfId="43" xr:uid="{CB69545F-CE86-4021-BEB4-F5894116BD34}"/>
    <cellStyle name="Normal" xfId="0" builtinId="0"/>
    <cellStyle name="Normal 10 4" xfId="4" xr:uid="{00000000-0005-0000-0000-000005000000}"/>
    <cellStyle name="Normal 2" xfId="5" xr:uid="{00000000-0005-0000-0000-000006000000}"/>
    <cellStyle name="Normal 2 13" xfId="6" xr:uid="{00000000-0005-0000-0000-000007000000}"/>
    <cellStyle name="Normal 272" xfId="64" xr:uid="{6E4C4D2C-6DA3-4932-8B69-9CD976435B93}"/>
    <cellStyle name="Normal 285" xfId="62" xr:uid="{FD4E0AD2-A65E-4427-8A63-CD8EA441980B}"/>
    <cellStyle name="Normal 290" xfId="58" xr:uid="{808750FA-8014-4622-A9A1-DD510DE5EAA6}"/>
    <cellStyle name="Normal 291" xfId="59" xr:uid="{067E3A5A-3059-4F3B-8981-EEF695E78047}"/>
    <cellStyle name="Normal 292" xfId="60" xr:uid="{500F0B04-8C04-4AC3-91CD-1FFBF01FA30A}"/>
    <cellStyle name="Normal 296" xfId="24" xr:uid="{D3D8A172-DF9C-4D66-8848-7F28753F191E}"/>
    <cellStyle name="Normal 3" xfId="7" xr:uid="{00000000-0005-0000-0000-000008000000}"/>
    <cellStyle name="Normal 3 2" xfId="8" xr:uid="{00000000-0005-0000-0000-000009000000}"/>
    <cellStyle name="Normal 3 2 10 4" xfId="61" xr:uid="{9F8BF0C9-831A-49D4-A762-61F1B0162611}"/>
    <cellStyle name="Normal 3 2 2" xfId="17" xr:uid="{D79E29F2-2F5A-495C-8712-A3F2EF22AD60}"/>
    <cellStyle name="Normal 3 3 2 3" xfId="18" xr:uid="{A2F3D619-20C4-4749-BFE8-189EF3341646}"/>
    <cellStyle name="Normal 3 94" xfId="44" xr:uid="{CE9C7F36-67C3-4F82-8BEF-BE00E5CB6D27}"/>
    <cellStyle name="Normal 317" xfId="63" xr:uid="{A46D4B35-E83C-4CF7-BAB6-7BAF14957F3F}"/>
    <cellStyle name="Normal 4" xfId="42" xr:uid="{B9E5F112-7BB4-4A9E-AF2D-2027A1072B49}"/>
    <cellStyle name="Normal_EGCO_June10 TE" xfId="9" xr:uid="{00000000-0005-0000-0000-00000A000000}"/>
    <cellStyle name="Normal_Interlink Communication_EQ2_10_Interlink Communication_EQ2_12" xfId="10" xr:uid="{00000000-0005-0000-0000-00000B000000}"/>
    <cellStyle name="Normal_KEGCO_2002" xfId="11" xr:uid="{00000000-0005-0000-0000-00000C000000}"/>
    <cellStyle name="Normal_Sheet5" xfId="12" xr:uid="{00000000-0005-0000-0000-00000D000000}"/>
    <cellStyle name="Normal_Sheet7 2" xfId="13" xr:uid="{00000000-0005-0000-0000-00000E000000}"/>
    <cellStyle name="Percent 2" xfId="23" xr:uid="{18B5BCF1-D8C3-44A4-B33A-4C8001F97FB4}"/>
    <cellStyle name="ข้อความอธิบาย 9" xfId="25" xr:uid="{C7B1FC03-AD32-4E80-94FE-4817AB565ADC}"/>
    <cellStyle name="ปกติ_USCT2" xfId="14" xr:uid="{00000000-0005-0000-0000-00000F000000}"/>
  </cellStyles>
  <dxfs count="0"/>
  <tableStyles count="0" defaultTableStyle="TableStyleMedium9" defaultPivotStyle="PivotStyleLight16"/>
  <colors>
    <mruColors>
      <color rgb="FFCCFFCC"/>
      <color rgb="FF99FF99"/>
      <color rgb="FFFAFAF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Relationship Id="rId14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7C55FD-67BB-4E1B-B230-2ED81624FFD0}">
  <sheetPr>
    <tabColor rgb="FFCCFFCC"/>
    <pageSetUpPr fitToPage="1"/>
  </sheetPr>
  <dimension ref="A1:L159"/>
  <sheetViews>
    <sheetView zoomScale="85" zoomScaleNormal="85" zoomScaleSheetLayoutView="70" zoomScalePageLayoutView="60" workbookViewId="0">
      <selection activeCell="O10" sqref="O10"/>
    </sheetView>
  </sheetViews>
  <sheetFormatPr defaultColWidth="9.42578125" defaultRowHeight="16.5" customHeight="1" x14ac:dyDescent="0.25"/>
  <cols>
    <col min="1" max="2" width="1.5703125" style="9" customWidth="1"/>
    <col min="3" max="3" width="39.85546875" style="9" customWidth="1"/>
    <col min="4" max="4" width="6.28515625" style="8" customWidth="1"/>
    <col min="5" max="5" width="0.5703125" style="9" customWidth="1"/>
    <col min="6" max="6" width="11.7109375" style="10" customWidth="1"/>
    <col min="7" max="7" width="0.5703125" style="9" customWidth="1"/>
    <col min="8" max="8" width="12.28515625" style="10" customWidth="1"/>
    <col min="9" max="9" width="0.5703125" style="11" customWidth="1"/>
    <col min="10" max="10" width="11.7109375" style="10" customWidth="1"/>
    <col min="11" max="11" width="0.5703125" style="12" customWidth="1"/>
    <col min="12" max="12" width="12.28515625" style="10" customWidth="1"/>
    <col min="13" max="13" width="9.42578125" style="14" customWidth="1"/>
    <col min="14" max="16384" width="9.42578125" style="14"/>
  </cols>
  <sheetData>
    <row r="1" spans="1:12" ht="16.5" customHeight="1" x14ac:dyDescent="0.25">
      <c r="A1" s="7" t="s">
        <v>0</v>
      </c>
      <c r="B1" s="7"/>
      <c r="C1" s="7"/>
      <c r="L1" s="13"/>
    </row>
    <row r="2" spans="1:12" ht="16.5" customHeight="1" x14ac:dyDescent="0.25">
      <c r="A2" s="7" t="s">
        <v>1</v>
      </c>
      <c r="B2" s="7"/>
      <c r="C2" s="7"/>
    </row>
    <row r="3" spans="1:12" ht="16.5" customHeight="1" x14ac:dyDescent="0.25">
      <c r="A3" s="15" t="s">
        <v>2</v>
      </c>
      <c r="B3" s="15"/>
      <c r="C3" s="15"/>
      <c r="D3" s="16"/>
      <c r="E3" s="17"/>
      <c r="F3" s="18"/>
      <c r="G3" s="17"/>
      <c r="H3" s="18"/>
      <c r="I3" s="19"/>
      <c r="J3" s="18"/>
      <c r="K3" s="20"/>
      <c r="L3" s="18"/>
    </row>
    <row r="4" spans="1:12" ht="16.5" customHeight="1" x14ac:dyDescent="0.25">
      <c r="A4" s="7"/>
      <c r="B4" s="7"/>
      <c r="C4" s="7"/>
    </row>
    <row r="6" spans="1:12" ht="16.5" customHeight="1" x14ac:dyDescent="0.25">
      <c r="F6" s="136" t="s">
        <v>3</v>
      </c>
      <c r="G6" s="136"/>
      <c r="H6" s="136"/>
      <c r="I6" s="10"/>
      <c r="J6" s="136" t="s">
        <v>4</v>
      </c>
      <c r="K6" s="136"/>
      <c r="L6" s="136"/>
    </row>
    <row r="7" spans="1:12" ht="16.5" customHeight="1" x14ac:dyDescent="0.25">
      <c r="A7" s="14"/>
      <c r="D7" s="22"/>
      <c r="E7" s="7"/>
      <c r="F7" s="137" t="s">
        <v>5</v>
      </c>
      <c r="G7" s="137"/>
      <c r="H7" s="137"/>
      <c r="I7" s="21"/>
      <c r="J7" s="137" t="s">
        <v>5</v>
      </c>
      <c r="K7" s="137"/>
      <c r="L7" s="137"/>
    </row>
    <row r="8" spans="1:12" ht="16.5" customHeight="1" x14ac:dyDescent="0.25">
      <c r="E8" s="7"/>
      <c r="F8" s="21" t="s">
        <v>6</v>
      </c>
      <c r="G8" s="23"/>
      <c r="H8" s="21" t="s">
        <v>7</v>
      </c>
      <c r="I8" s="21"/>
      <c r="J8" s="21" t="s">
        <v>6</v>
      </c>
      <c r="K8" s="21"/>
      <c r="L8" s="21" t="s">
        <v>7</v>
      </c>
    </row>
    <row r="9" spans="1:12" ht="16.5" customHeight="1" x14ac:dyDescent="0.25">
      <c r="E9" s="7"/>
      <c r="F9" s="24" t="s">
        <v>8</v>
      </c>
      <c r="G9" s="21"/>
      <c r="H9" s="25" t="s">
        <v>9</v>
      </c>
      <c r="I9" s="26"/>
      <c r="J9" s="24" t="s">
        <v>8</v>
      </c>
      <c r="K9" s="21"/>
      <c r="L9" s="25" t="s">
        <v>9</v>
      </c>
    </row>
    <row r="10" spans="1:12" ht="16.5" customHeight="1" x14ac:dyDescent="0.25">
      <c r="E10" s="7"/>
      <c r="F10" s="27">
        <v>2025</v>
      </c>
      <c r="G10" s="28"/>
      <c r="H10" s="27">
        <v>2024</v>
      </c>
      <c r="I10" s="26"/>
      <c r="J10" s="27">
        <v>2025</v>
      </c>
      <c r="K10" s="28"/>
      <c r="L10" s="27">
        <v>2024</v>
      </c>
    </row>
    <row r="11" spans="1:12" ht="16.5" customHeight="1" x14ac:dyDescent="0.25">
      <c r="D11" s="29" t="s">
        <v>10</v>
      </c>
      <c r="E11" s="7"/>
      <c r="F11" s="30" t="s">
        <v>11</v>
      </c>
      <c r="G11" s="7"/>
      <c r="H11" s="30" t="s">
        <v>11</v>
      </c>
      <c r="I11" s="26"/>
      <c r="J11" s="30" t="s">
        <v>11</v>
      </c>
      <c r="K11" s="31"/>
      <c r="L11" s="30" t="s">
        <v>11</v>
      </c>
    </row>
    <row r="12" spans="1:12" ht="16.5" customHeight="1" x14ac:dyDescent="0.25">
      <c r="D12" s="32"/>
      <c r="E12" s="7"/>
      <c r="F12" s="33"/>
      <c r="G12" s="7"/>
      <c r="H12" s="33"/>
      <c r="I12" s="26"/>
      <c r="J12" s="33"/>
      <c r="K12" s="31"/>
      <c r="L12" s="33"/>
    </row>
    <row r="13" spans="1:12" ht="16.5" customHeight="1" x14ac:dyDescent="0.25">
      <c r="A13" s="7" t="s">
        <v>12</v>
      </c>
      <c r="I13" s="12"/>
      <c r="K13" s="11"/>
    </row>
    <row r="14" spans="1:12" ht="16.5" customHeight="1" x14ac:dyDescent="0.25">
      <c r="A14" s="7"/>
      <c r="I14" s="12"/>
      <c r="K14" s="11"/>
    </row>
    <row r="15" spans="1:12" ht="16.5" customHeight="1" x14ac:dyDescent="0.25">
      <c r="A15" s="34" t="s">
        <v>13</v>
      </c>
      <c r="G15" s="35"/>
      <c r="I15" s="12"/>
      <c r="K15" s="11"/>
    </row>
    <row r="16" spans="1:12" ht="16.5" customHeight="1" x14ac:dyDescent="0.25">
      <c r="A16" s="7"/>
      <c r="G16" s="35"/>
      <c r="I16" s="12"/>
      <c r="K16" s="11"/>
    </row>
    <row r="17" spans="1:12" ht="16.5" customHeight="1" x14ac:dyDescent="0.25">
      <c r="A17" s="9" t="s">
        <v>14</v>
      </c>
      <c r="D17" s="8">
        <v>7</v>
      </c>
      <c r="F17" s="125">
        <v>134508</v>
      </c>
      <c r="G17" s="36"/>
      <c r="H17" s="10">
        <v>237686</v>
      </c>
      <c r="I17" s="10"/>
      <c r="J17" s="10">
        <v>108554</v>
      </c>
      <c r="K17" s="10"/>
      <c r="L17" s="10">
        <v>190498</v>
      </c>
    </row>
    <row r="18" spans="1:12" ht="16.5" customHeight="1" x14ac:dyDescent="0.25">
      <c r="A18" s="9" t="s">
        <v>15</v>
      </c>
      <c r="D18" s="8">
        <v>8</v>
      </c>
      <c r="F18" s="125">
        <v>51450</v>
      </c>
      <c r="G18" s="35"/>
      <c r="H18" s="10">
        <v>47979</v>
      </c>
      <c r="I18" s="10"/>
      <c r="J18" s="10">
        <v>45960</v>
      </c>
      <c r="K18" s="10"/>
      <c r="L18" s="10">
        <v>33412</v>
      </c>
    </row>
    <row r="19" spans="1:12" ht="16.350000000000001" customHeight="1" x14ac:dyDescent="0.25">
      <c r="A19" s="9" t="s">
        <v>16</v>
      </c>
      <c r="D19" s="8">
        <v>9</v>
      </c>
      <c r="F19" s="125">
        <v>13609</v>
      </c>
      <c r="G19" s="35"/>
      <c r="H19" s="10">
        <v>10628</v>
      </c>
      <c r="I19" s="10"/>
      <c r="J19" s="10">
        <v>9187</v>
      </c>
      <c r="K19" s="10"/>
      <c r="L19" s="10">
        <v>7855</v>
      </c>
    </row>
    <row r="20" spans="1:12" ht="16.5" customHeight="1" x14ac:dyDescent="0.25">
      <c r="A20" s="9" t="s">
        <v>17</v>
      </c>
      <c r="D20" s="8">
        <v>10</v>
      </c>
      <c r="F20" s="125">
        <v>8290</v>
      </c>
      <c r="G20" s="35"/>
      <c r="H20" s="10">
        <v>7117</v>
      </c>
      <c r="I20" s="10"/>
      <c r="J20" s="10">
        <v>7577</v>
      </c>
      <c r="K20" s="10"/>
      <c r="L20" s="10">
        <v>4600</v>
      </c>
    </row>
    <row r="21" spans="1:12" ht="16.5" customHeight="1" x14ac:dyDescent="0.25">
      <c r="A21" s="9" t="s">
        <v>18</v>
      </c>
      <c r="D21" s="8">
        <v>11</v>
      </c>
      <c r="F21" s="125">
        <v>25983</v>
      </c>
      <c r="G21" s="35"/>
      <c r="H21" s="10">
        <v>9742</v>
      </c>
      <c r="I21" s="10"/>
      <c r="J21" s="10">
        <v>14774</v>
      </c>
      <c r="K21" s="10"/>
      <c r="L21" s="10">
        <v>9501</v>
      </c>
    </row>
    <row r="22" spans="1:12" ht="16.5" customHeight="1" x14ac:dyDescent="0.25">
      <c r="A22" s="9" t="s">
        <v>19</v>
      </c>
      <c r="F22" s="125">
        <v>73827</v>
      </c>
      <c r="G22" s="35"/>
      <c r="H22" s="10">
        <v>61072</v>
      </c>
      <c r="I22" s="10"/>
      <c r="J22" s="10">
        <v>58262</v>
      </c>
      <c r="K22" s="10"/>
      <c r="L22" s="10">
        <v>42485</v>
      </c>
    </row>
    <row r="23" spans="1:12" ht="16.5" customHeight="1" x14ac:dyDescent="0.25">
      <c r="A23" s="9" t="s">
        <v>170</v>
      </c>
      <c r="D23" s="8">
        <v>6</v>
      </c>
      <c r="F23" s="125">
        <v>71376</v>
      </c>
      <c r="G23" s="35"/>
      <c r="H23" s="10">
        <v>10458</v>
      </c>
      <c r="I23" s="10"/>
      <c r="J23" s="10">
        <v>61329</v>
      </c>
      <c r="K23" s="10"/>
      <c r="L23" s="10">
        <v>10458</v>
      </c>
    </row>
    <row r="24" spans="1:12" ht="16.5" customHeight="1" x14ac:dyDescent="0.25">
      <c r="A24" s="9" t="s">
        <v>20</v>
      </c>
      <c r="D24" s="8">
        <v>12</v>
      </c>
      <c r="F24" s="126">
        <v>9807</v>
      </c>
      <c r="G24" s="35"/>
      <c r="H24" s="37">
        <v>5339</v>
      </c>
      <c r="I24" s="10"/>
      <c r="J24" s="37">
        <v>4371</v>
      </c>
      <c r="K24" s="10"/>
      <c r="L24" s="37">
        <v>4678</v>
      </c>
    </row>
    <row r="25" spans="1:12" ht="16.5" customHeight="1" x14ac:dyDescent="0.25">
      <c r="G25" s="35"/>
      <c r="I25" s="12"/>
    </row>
    <row r="26" spans="1:12" ht="16.5" customHeight="1" x14ac:dyDescent="0.25">
      <c r="A26" s="38" t="s">
        <v>21</v>
      </c>
      <c r="F26" s="18">
        <f>SUM(F17:F24)</f>
        <v>388850</v>
      </c>
      <c r="G26" s="35"/>
      <c r="H26" s="18">
        <f>SUM(H17:H24)</f>
        <v>390021</v>
      </c>
      <c r="I26" s="12"/>
      <c r="J26" s="18">
        <f>SUM(J17:J24)</f>
        <v>310014</v>
      </c>
      <c r="L26" s="18">
        <f>SUM(L17:L24)</f>
        <v>303487</v>
      </c>
    </row>
    <row r="27" spans="1:12" ht="16.5" customHeight="1" x14ac:dyDescent="0.25">
      <c r="G27" s="35"/>
      <c r="I27" s="12"/>
    </row>
    <row r="28" spans="1:12" ht="16.5" customHeight="1" x14ac:dyDescent="0.25">
      <c r="A28" s="7" t="s">
        <v>22</v>
      </c>
      <c r="G28" s="35"/>
      <c r="I28" s="12"/>
    </row>
    <row r="29" spans="1:12" ht="16.5" customHeight="1" x14ac:dyDescent="0.25">
      <c r="G29" s="35"/>
      <c r="I29" s="12"/>
    </row>
    <row r="30" spans="1:12" ht="16.5" customHeight="1" x14ac:dyDescent="0.25">
      <c r="A30" s="9" t="s">
        <v>23</v>
      </c>
      <c r="F30" s="10">
        <v>1999</v>
      </c>
      <c r="G30" s="35"/>
      <c r="H30" s="10">
        <v>1999</v>
      </c>
      <c r="I30" s="10"/>
      <c r="J30" s="10">
        <v>1199</v>
      </c>
      <c r="K30" s="10"/>
      <c r="L30" s="10">
        <v>1199</v>
      </c>
    </row>
    <row r="31" spans="1:12" ht="16.5" customHeight="1" x14ac:dyDescent="0.25">
      <c r="A31" s="9" t="s">
        <v>24</v>
      </c>
      <c r="D31" s="8">
        <v>10</v>
      </c>
      <c r="F31" s="10">
        <v>1763</v>
      </c>
      <c r="G31" s="35"/>
      <c r="H31" s="10">
        <v>5451</v>
      </c>
      <c r="I31" s="10"/>
      <c r="J31" s="10">
        <v>1763</v>
      </c>
      <c r="K31" s="10"/>
      <c r="L31" s="10">
        <v>5443</v>
      </c>
    </row>
    <row r="32" spans="1:12" ht="16.5" customHeight="1" x14ac:dyDescent="0.25">
      <c r="A32" s="9" t="s">
        <v>25</v>
      </c>
      <c r="D32" s="8">
        <v>13</v>
      </c>
      <c r="F32" s="10">
        <v>0</v>
      </c>
      <c r="G32" s="35"/>
      <c r="H32" s="10" t="s">
        <v>26</v>
      </c>
      <c r="I32" s="10"/>
      <c r="J32" s="10">
        <v>46595</v>
      </c>
      <c r="K32" s="10"/>
      <c r="L32" s="10">
        <v>46595</v>
      </c>
    </row>
    <row r="33" spans="1:12" ht="16.5" customHeight="1" x14ac:dyDescent="0.25">
      <c r="A33" s="9" t="s">
        <v>172</v>
      </c>
      <c r="D33" s="8">
        <v>14</v>
      </c>
      <c r="F33" s="10">
        <v>43962</v>
      </c>
      <c r="G33" s="35"/>
      <c r="H33" s="10">
        <v>45857</v>
      </c>
      <c r="I33" s="10"/>
      <c r="J33" s="10">
        <v>43021</v>
      </c>
      <c r="K33" s="10"/>
      <c r="L33" s="10">
        <v>44740</v>
      </c>
    </row>
    <row r="34" spans="1:12" ht="16.5" customHeight="1" x14ac:dyDescent="0.25">
      <c r="A34" s="9" t="s">
        <v>27</v>
      </c>
      <c r="D34" s="8">
        <v>15</v>
      </c>
      <c r="F34" s="10">
        <v>20023</v>
      </c>
      <c r="G34" s="35"/>
      <c r="H34" s="10">
        <v>20675</v>
      </c>
      <c r="I34" s="10"/>
      <c r="J34" s="10">
        <v>18034</v>
      </c>
      <c r="K34" s="10"/>
      <c r="L34" s="10">
        <v>18427</v>
      </c>
    </row>
    <row r="35" spans="1:12" ht="16.5" customHeight="1" x14ac:dyDescent="0.25">
      <c r="A35" s="9" t="s">
        <v>28</v>
      </c>
      <c r="F35" s="40">
        <v>14506</v>
      </c>
      <c r="G35" s="35"/>
      <c r="H35" s="10">
        <v>14506</v>
      </c>
      <c r="I35" s="10"/>
      <c r="J35" s="10">
        <v>0</v>
      </c>
      <c r="K35" s="10"/>
      <c r="L35" s="40" t="s">
        <v>26</v>
      </c>
    </row>
    <row r="36" spans="1:12" ht="16.5" customHeight="1" x14ac:dyDescent="0.25">
      <c r="A36" s="9" t="s">
        <v>29</v>
      </c>
      <c r="D36" s="8">
        <v>14</v>
      </c>
      <c r="F36" s="10">
        <v>10531</v>
      </c>
      <c r="G36" s="35"/>
      <c r="H36" s="10">
        <v>11173</v>
      </c>
      <c r="I36" s="10"/>
      <c r="J36" s="10">
        <v>2996</v>
      </c>
      <c r="K36" s="10"/>
      <c r="L36" s="10">
        <v>3403</v>
      </c>
    </row>
    <row r="37" spans="1:12" ht="16.5" customHeight="1" x14ac:dyDescent="0.25">
      <c r="A37" s="9" t="s">
        <v>30</v>
      </c>
      <c r="F37" s="10">
        <v>6326</v>
      </c>
      <c r="G37" s="35"/>
      <c r="H37" s="10">
        <v>5859</v>
      </c>
      <c r="I37" s="10"/>
      <c r="J37" s="10">
        <v>5934</v>
      </c>
      <c r="K37" s="10"/>
      <c r="L37" s="10">
        <v>5505</v>
      </c>
    </row>
    <row r="38" spans="1:12" ht="16.5" customHeight="1" x14ac:dyDescent="0.25">
      <c r="A38" s="9" t="s">
        <v>31</v>
      </c>
      <c r="F38" s="37">
        <v>12079</v>
      </c>
      <c r="G38" s="35"/>
      <c r="H38" s="37">
        <v>12986</v>
      </c>
      <c r="I38" s="10"/>
      <c r="J38" s="37">
        <v>10047</v>
      </c>
      <c r="K38" s="10"/>
      <c r="L38" s="37">
        <v>10121</v>
      </c>
    </row>
    <row r="39" spans="1:12" ht="16.5" customHeight="1" x14ac:dyDescent="0.25">
      <c r="G39" s="35"/>
      <c r="I39" s="12"/>
      <c r="K39" s="11"/>
    </row>
    <row r="40" spans="1:12" ht="16.5" customHeight="1" x14ac:dyDescent="0.25">
      <c r="A40" s="7" t="s">
        <v>32</v>
      </c>
      <c r="B40" s="14"/>
      <c r="F40" s="18">
        <f>SUM(F30:F38)</f>
        <v>111189</v>
      </c>
      <c r="G40" s="35"/>
      <c r="H40" s="18">
        <f>SUM(H30:H38)</f>
        <v>118506</v>
      </c>
      <c r="I40" s="12"/>
      <c r="J40" s="18">
        <f>SUM(J30:J38)</f>
        <v>129589</v>
      </c>
      <c r="K40" s="11"/>
      <c r="L40" s="18">
        <f>SUM(L30:L38)</f>
        <v>135433</v>
      </c>
    </row>
    <row r="41" spans="1:12" ht="16.5" customHeight="1" x14ac:dyDescent="0.25">
      <c r="G41" s="35"/>
      <c r="I41" s="12"/>
      <c r="K41" s="11"/>
    </row>
    <row r="42" spans="1:12" ht="16.5" customHeight="1" thickBot="1" x14ac:dyDescent="0.3">
      <c r="A42" s="7" t="s">
        <v>33</v>
      </c>
      <c r="F42" s="41">
        <f>F26+F40</f>
        <v>500039</v>
      </c>
      <c r="G42" s="35"/>
      <c r="H42" s="41">
        <f>H26+H40</f>
        <v>508527</v>
      </c>
      <c r="I42" s="12"/>
      <c r="J42" s="41">
        <f>J26+J40</f>
        <v>439603</v>
      </c>
      <c r="K42" s="11"/>
      <c r="L42" s="41">
        <f>L26+L40</f>
        <v>438920</v>
      </c>
    </row>
    <row r="43" spans="1:12" ht="16.5" customHeight="1" thickTop="1" x14ac:dyDescent="0.25">
      <c r="A43" s="7"/>
      <c r="G43" s="35"/>
    </row>
    <row r="44" spans="1:12" ht="16.5" customHeight="1" x14ac:dyDescent="0.25">
      <c r="A44" s="7"/>
      <c r="G44" s="35"/>
    </row>
    <row r="45" spans="1:12" ht="16.5" customHeight="1" x14ac:dyDescent="0.25">
      <c r="A45" s="7"/>
      <c r="G45" s="35"/>
    </row>
    <row r="46" spans="1:12" ht="16.5" customHeight="1" x14ac:dyDescent="0.25">
      <c r="A46" s="7"/>
      <c r="G46" s="35"/>
    </row>
    <row r="47" spans="1:12" ht="16.5" customHeight="1" x14ac:dyDescent="0.25">
      <c r="A47" s="7"/>
      <c r="G47" s="35"/>
    </row>
    <row r="48" spans="1:12" ht="16.5" customHeight="1" x14ac:dyDescent="0.25">
      <c r="A48" s="7"/>
      <c r="G48" s="35"/>
    </row>
    <row r="49" spans="1:12" ht="16.5" customHeight="1" x14ac:dyDescent="0.25">
      <c r="A49" s="7"/>
      <c r="G49" s="35"/>
    </row>
    <row r="50" spans="1:12" ht="16.5" customHeight="1" x14ac:dyDescent="0.25">
      <c r="A50" s="9" t="s">
        <v>34</v>
      </c>
      <c r="G50" s="35"/>
    </row>
    <row r="51" spans="1:12" ht="16.5" customHeight="1" x14ac:dyDescent="0.25">
      <c r="G51" s="35"/>
    </row>
    <row r="52" spans="1:12" ht="16.5" customHeight="1" x14ac:dyDescent="0.25">
      <c r="G52" s="35"/>
    </row>
    <row r="53" spans="1:12" ht="22.15" customHeight="1" x14ac:dyDescent="0.25">
      <c r="A53" s="135" t="s">
        <v>35</v>
      </c>
      <c r="B53" s="135"/>
      <c r="C53" s="135"/>
      <c r="D53" s="135"/>
      <c r="E53" s="135"/>
      <c r="F53" s="135"/>
      <c r="G53" s="135"/>
      <c r="H53" s="135"/>
      <c r="I53" s="135"/>
      <c r="J53" s="135"/>
      <c r="K53" s="135"/>
      <c r="L53" s="135"/>
    </row>
    <row r="54" spans="1:12" ht="16.5" customHeight="1" x14ac:dyDescent="0.25">
      <c r="A54" s="7" t="str">
        <f>A1</f>
        <v>Terabyte Plus Public Company Limited</v>
      </c>
      <c r="B54" s="7"/>
      <c r="C54" s="7"/>
      <c r="G54" s="35"/>
    </row>
    <row r="55" spans="1:12" ht="16.5" customHeight="1" x14ac:dyDescent="0.25">
      <c r="A55" s="7" t="str">
        <f>+A2</f>
        <v xml:space="preserve">Statement of Financial Position </v>
      </c>
      <c r="B55" s="7"/>
      <c r="C55" s="7"/>
      <c r="G55" s="35"/>
    </row>
    <row r="56" spans="1:12" ht="16.5" customHeight="1" x14ac:dyDescent="0.25">
      <c r="A56" s="15" t="str">
        <f>+A3</f>
        <v>As at 30 June 2025</v>
      </c>
      <c r="B56" s="15"/>
      <c r="C56" s="15"/>
      <c r="D56" s="16"/>
      <c r="E56" s="17"/>
      <c r="F56" s="18"/>
      <c r="G56" s="42"/>
      <c r="H56" s="18"/>
      <c r="I56" s="19"/>
      <c r="J56" s="18"/>
      <c r="K56" s="20"/>
      <c r="L56" s="18"/>
    </row>
    <row r="57" spans="1:12" ht="16.5" customHeight="1" x14ac:dyDescent="0.25">
      <c r="A57" s="7"/>
      <c r="B57" s="7"/>
      <c r="C57" s="7"/>
      <c r="G57" s="35"/>
    </row>
    <row r="58" spans="1:12" ht="16.5" customHeight="1" x14ac:dyDescent="0.25">
      <c r="G58" s="35"/>
    </row>
    <row r="59" spans="1:12" ht="16.5" customHeight="1" x14ac:dyDescent="0.25">
      <c r="F59" s="136" t="s">
        <v>3</v>
      </c>
      <c r="G59" s="136"/>
      <c r="H59" s="136"/>
      <c r="I59" s="10"/>
      <c r="J59" s="136" t="s">
        <v>4</v>
      </c>
      <c r="K59" s="136"/>
      <c r="L59" s="136"/>
    </row>
    <row r="60" spans="1:12" ht="16.5" customHeight="1" x14ac:dyDescent="0.25">
      <c r="A60" s="14"/>
      <c r="D60" s="22"/>
      <c r="E60" s="7"/>
      <c r="F60" s="137" t="s">
        <v>5</v>
      </c>
      <c r="G60" s="137"/>
      <c r="H60" s="137"/>
      <c r="I60" s="21"/>
      <c r="J60" s="137" t="s">
        <v>5</v>
      </c>
      <c r="K60" s="137"/>
      <c r="L60" s="137"/>
    </row>
    <row r="61" spans="1:12" ht="16.5" customHeight="1" x14ac:dyDescent="0.25">
      <c r="E61" s="7"/>
      <c r="F61" s="21" t="s">
        <v>6</v>
      </c>
      <c r="G61" s="23"/>
      <c r="H61" s="21" t="s">
        <v>7</v>
      </c>
      <c r="I61" s="21"/>
      <c r="J61" s="21" t="s">
        <v>6</v>
      </c>
      <c r="K61" s="21"/>
      <c r="L61" s="21" t="s">
        <v>7</v>
      </c>
    </row>
    <row r="62" spans="1:12" ht="16.5" customHeight="1" x14ac:dyDescent="0.25">
      <c r="E62" s="7"/>
      <c r="F62" s="24" t="s">
        <v>8</v>
      </c>
      <c r="G62" s="21"/>
      <c r="H62" s="25" t="s">
        <v>9</v>
      </c>
      <c r="I62" s="26"/>
      <c r="J62" s="24" t="s">
        <v>8</v>
      </c>
      <c r="K62" s="21"/>
      <c r="L62" s="25" t="s">
        <v>9</v>
      </c>
    </row>
    <row r="63" spans="1:12" ht="16.5" customHeight="1" x14ac:dyDescent="0.25">
      <c r="E63" s="7"/>
      <c r="F63" s="27">
        <v>2025</v>
      </c>
      <c r="G63" s="28"/>
      <c r="H63" s="27">
        <v>2024</v>
      </c>
      <c r="I63" s="26"/>
      <c r="J63" s="27">
        <v>2025</v>
      </c>
      <c r="K63" s="28"/>
      <c r="L63" s="27">
        <v>2024</v>
      </c>
    </row>
    <row r="64" spans="1:12" ht="16.5" customHeight="1" x14ac:dyDescent="0.25">
      <c r="D64" s="29" t="s">
        <v>10</v>
      </c>
      <c r="E64" s="7"/>
      <c r="F64" s="30" t="s">
        <v>11</v>
      </c>
      <c r="G64" s="7"/>
      <c r="H64" s="30" t="s">
        <v>11</v>
      </c>
      <c r="I64" s="26"/>
      <c r="J64" s="30" t="s">
        <v>11</v>
      </c>
      <c r="K64" s="31"/>
      <c r="L64" s="30" t="s">
        <v>11</v>
      </c>
    </row>
    <row r="65" spans="1:12" ht="16.5" customHeight="1" x14ac:dyDescent="0.25">
      <c r="D65" s="32"/>
      <c r="E65" s="7"/>
      <c r="F65" s="21"/>
      <c r="G65" s="43"/>
      <c r="H65" s="21"/>
      <c r="I65" s="26"/>
      <c r="J65" s="21"/>
      <c r="K65" s="31"/>
      <c r="L65" s="21"/>
    </row>
    <row r="66" spans="1:12" ht="16.5" customHeight="1" x14ac:dyDescent="0.25">
      <c r="A66" s="7" t="s">
        <v>36</v>
      </c>
      <c r="G66" s="35"/>
      <c r="I66" s="12"/>
      <c r="K66" s="11"/>
    </row>
    <row r="67" spans="1:12" ht="16.5" customHeight="1" x14ac:dyDescent="0.25">
      <c r="A67" s="7"/>
      <c r="G67" s="35"/>
      <c r="I67" s="12"/>
      <c r="K67" s="11"/>
    </row>
    <row r="68" spans="1:12" ht="16.5" customHeight="1" x14ac:dyDescent="0.25">
      <c r="A68" s="7" t="s">
        <v>37</v>
      </c>
      <c r="G68" s="35"/>
      <c r="I68" s="12"/>
      <c r="K68" s="11"/>
    </row>
    <row r="69" spans="1:12" ht="16.5" customHeight="1" x14ac:dyDescent="0.25">
      <c r="A69" s="7"/>
      <c r="G69" s="35"/>
      <c r="I69" s="12"/>
      <c r="K69" s="11"/>
    </row>
    <row r="70" spans="1:12" ht="16.5" customHeight="1" x14ac:dyDescent="0.25">
      <c r="A70" s="9" t="s">
        <v>38</v>
      </c>
      <c r="D70" s="8">
        <v>16</v>
      </c>
      <c r="F70" s="10">
        <v>78124</v>
      </c>
      <c r="G70" s="36"/>
      <c r="H70" s="10">
        <v>84321</v>
      </c>
      <c r="I70" s="10"/>
      <c r="J70" s="10">
        <v>55297</v>
      </c>
      <c r="K70" s="10"/>
      <c r="L70" s="10">
        <v>63075</v>
      </c>
    </row>
    <row r="71" spans="1:12" ht="16.5" customHeight="1" x14ac:dyDescent="0.25">
      <c r="A71" s="9" t="s">
        <v>39</v>
      </c>
      <c r="D71" s="8">
        <v>17</v>
      </c>
      <c r="F71" s="10">
        <v>85577</v>
      </c>
      <c r="G71" s="36"/>
      <c r="H71" s="10">
        <v>74357</v>
      </c>
      <c r="I71" s="10"/>
      <c r="J71" s="10">
        <v>59005</v>
      </c>
      <c r="K71" s="10"/>
      <c r="L71" s="10">
        <v>49953</v>
      </c>
    </row>
    <row r="72" spans="1:12" ht="16.5" customHeight="1" x14ac:dyDescent="0.25">
      <c r="A72" s="9" t="s">
        <v>162</v>
      </c>
      <c r="D72" s="8">
        <v>18</v>
      </c>
      <c r="F72" s="10">
        <v>11631</v>
      </c>
      <c r="G72" s="36"/>
      <c r="H72" s="10">
        <v>8497</v>
      </c>
      <c r="I72" s="10"/>
      <c r="J72" s="10">
        <v>11064</v>
      </c>
      <c r="K72" s="10"/>
      <c r="L72" s="10">
        <v>7947</v>
      </c>
    </row>
    <row r="73" spans="1:12" ht="16.5" customHeight="1" x14ac:dyDescent="0.25">
      <c r="A73" s="9" t="s">
        <v>40</v>
      </c>
      <c r="F73" s="37">
        <v>0</v>
      </c>
      <c r="G73" s="10"/>
      <c r="H73" s="37">
        <v>351</v>
      </c>
      <c r="I73" s="10"/>
      <c r="J73" s="37">
        <v>0</v>
      </c>
      <c r="K73" s="10"/>
      <c r="L73" s="37">
        <v>0</v>
      </c>
    </row>
    <row r="74" spans="1:12" ht="16.5" customHeight="1" x14ac:dyDescent="0.25">
      <c r="D74" s="44"/>
      <c r="G74" s="36"/>
      <c r="I74" s="10"/>
      <c r="K74" s="10"/>
    </row>
    <row r="75" spans="1:12" ht="16.5" customHeight="1" x14ac:dyDescent="0.25">
      <c r="A75" s="7" t="s">
        <v>41</v>
      </c>
      <c r="B75" s="14"/>
      <c r="F75" s="18">
        <f>SUM(F70:F73)</f>
        <v>175332</v>
      </c>
      <c r="G75" s="35"/>
      <c r="H75" s="18">
        <f>SUM(H70:H73)</f>
        <v>167526</v>
      </c>
      <c r="I75" s="12"/>
      <c r="J75" s="18">
        <f>SUM(J70:J73)</f>
        <v>125366</v>
      </c>
      <c r="L75" s="18">
        <f>SUM(L70:L73)</f>
        <v>120975</v>
      </c>
    </row>
    <row r="76" spans="1:12" ht="16.5" customHeight="1" x14ac:dyDescent="0.25">
      <c r="G76" s="35"/>
      <c r="I76" s="12"/>
    </row>
    <row r="77" spans="1:12" ht="16.5" customHeight="1" x14ac:dyDescent="0.25">
      <c r="A77" s="7" t="s">
        <v>42</v>
      </c>
      <c r="G77" s="35"/>
      <c r="I77" s="12"/>
    </row>
    <row r="78" spans="1:12" ht="16.5" customHeight="1" x14ac:dyDescent="0.25">
      <c r="A78" s="7"/>
      <c r="G78" s="35"/>
      <c r="I78" s="12"/>
    </row>
    <row r="79" spans="1:12" ht="16.5" customHeight="1" x14ac:dyDescent="0.25">
      <c r="A79" s="9" t="s">
        <v>43</v>
      </c>
      <c r="D79" s="45">
        <v>17</v>
      </c>
      <c r="F79" s="10">
        <v>20230</v>
      </c>
      <c r="G79" s="35"/>
      <c r="H79" s="10">
        <v>15637</v>
      </c>
      <c r="I79" s="10"/>
      <c r="J79" s="10">
        <v>15039</v>
      </c>
      <c r="K79" s="10"/>
      <c r="L79" s="10">
        <v>7895</v>
      </c>
    </row>
    <row r="80" spans="1:12" ht="16.5" customHeight="1" x14ac:dyDescent="0.25">
      <c r="A80" s="9" t="s">
        <v>44</v>
      </c>
      <c r="D80" s="45">
        <v>18</v>
      </c>
      <c r="F80" s="10">
        <v>15130</v>
      </c>
      <c r="G80" s="14"/>
      <c r="H80" s="10">
        <v>18799</v>
      </c>
      <c r="I80" s="10"/>
      <c r="J80" s="10">
        <v>13324</v>
      </c>
      <c r="K80" s="36"/>
      <c r="L80" s="10">
        <v>16706</v>
      </c>
    </row>
    <row r="81" spans="1:12" ht="16.5" customHeight="1" x14ac:dyDescent="0.25">
      <c r="A81" s="9" t="s">
        <v>45</v>
      </c>
      <c r="D81" s="45"/>
      <c r="F81" s="10">
        <v>473</v>
      </c>
      <c r="G81" s="14"/>
      <c r="H81" s="10">
        <v>530</v>
      </c>
      <c r="I81" s="10"/>
      <c r="J81" s="10">
        <v>0</v>
      </c>
      <c r="K81" s="36"/>
      <c r="L81" s="10">
        <v>0</v>
      </c>
    </row>
    <row r="82" spans="1:12" ht="16.5" customHeight="1" x14ac:dyDescent="0.25">
      <c r="A82" s="9" t="s">
        <v>46</v>
      </c>
      <c r="D82" s="45"/>
      <c r="F82" s="37">
        <v>31414</v>
      </c>
      <c r="G82" s="35"/>
      <c r="H82" s="18">
        <v>29258</v>
      </c>
      <c r="I82" s="10"/>
      <c r="J82" s="18">
        <v>28030</v>
      </c>
      <c r="K82" s="36"/>
      <c r="L82" s="18">
        <v>26200</v>
      </c>
    </row>
    <row r="83" spans="1:12" ht="16.5" customHeight="1" x14ac:dyDescent="0.25">
      <c r="G83" s="35"/>
      <c r="I83" s="12"/>
      <c r="K83" s="10"/>
    </row>
    <row r="84" spans="1:12" ht="16.5" customHeight="1" x14ac:dyDescent="0.25">
      <c r="A84" s="7" t="s">
        <v>47</v>
      </c>
      <c r="B84" s="14"/>
      <c r="F84" s="18">
        <f>SUM(F79:F82)</f>
        <v>67247</v>
      </c>
      <c r="G84" s="35"/>
      <c r="H84" s="18">
        <f>SUM(H79:H82)</f>
        <v>64224</v>
      </c>
      <c r="I84" s="12"/>
      <c r="J84" s="18">
        <f>SUM(J79:J82)</f>
        <v>56393</v>
      </c>
      <c r="K84" s="11"/>
      <c r="L84" s="18">
        <f>SUM(L79:L82)</f>
        <v>50801</v>
      </c>
    </row>
    <row r="85" spans="1:12" ht="16.5" customHeight="1" x14ac:dyDescent="0.25">
      <c r="A85" s="7"/>
      <c r="G85" s="35"/>
      <c r="I85" s="12"/>
      <c r="K85" s="11"/>
    </row>
    <row r="86" spans="1:12" ht="16.5" customHeight="1" x14ac:dyDescent="0.25">
      <c r="A86" s="7" t="s">
        <v>48</v>
      </c>
      <c r="B86" s="7"/>
      <c r="F86" s="18">
        <f>F75+F84</f>
        <v>242579</v>
      </c>
      <c r="G86" s="35"/>
      <c r="H86" s="18">
        <f>H75+H84</f>
        <v>231750</v>
      </c>
      <c r="I86" s="12"/>
      <c r="J86" s="18">
        <f>J75+J84</f>
        <v>181759</v>
      </c>
      <c r="K86" s="11"/>
      <c r="L86" s="18">
        <f>L75+L84</f>
        <v>171776</v>
      </c>
    </row>
    <row r="87" spans="1:12" ht="16.5" customHeight="1" x14ac:dyDescent="0.25">
      <c r="A87" s="7"/>
      <c r="B87" s="7"/>
      <c r="G87" s="35"/>
    </row>
    <row r="88" spans="1:12" ht="16.5" customHeight="1" x14ac:dyDescent="0.25">
      <c r="A88" s="7"/>
      <c r="B88" s="7"/>
      <c r="G88" s="35"/>
    </row>
    <row r="89" spans="1:12" ht="16.5" customHeight="1" x14ac:dyDescent="0.25">
      <c r="A89" s="7"/>
      <c r="B89" s="7"/>
      <c r="G89" s="35"/>
    </row>
    <row r="90" spans="1:12" ht="16.5" customHeight="1" x14ac:dyDescent="0.25">
      <c r="A90" s="7"/>
      <c r="B90" s="7"/>
      <c r="G90" s="35"/>
    </row>
    <row r="91" spans="1:12" ht="16.5" customHeight="1" x14ac:dyDescent="0.25">
      <c r="A91" s="7"/>
      <c r="B91" s="7"/>
      <c r="G91" s="35"/>
    </row>
    <row r="92" spans="1:12" ht="16.5" customHeight="1" x14ac:dyDescent="0.25">
      <c r="A92" s="7"/>
      <c r="B92" s="7"/>
      <c r="G92" s="35"/>
    </row>
    <row r="93" spans="1:12" ht="16.5" customHeight="1" x14ac:dyDescent="0.25">
      <c r="A93" s="7"/>
      <c r="B93" s="7"/>
      <c r="G93" s="35"/>
    </row>
    <row r="94" spans="1:12" ht="16.5" customHeight="1" x14ac:dyDescent="0.25">
      <c r="A94" s="7"/>
      <c r="B94" s="7"/>
      <c r="G94" s="35"/>
    </row>
    <row r="95" spans="1:12" ht="16.5" customHeight="1" x14ac:dyDescent="0.25">
      <c r="A95" s="7"/>
      <c r="B95" s="7"/>
      <c r="G95" s="35"/>
    </row>
    <row r="96" spans="1:12" ht="16.5" customHeight="1" x14ac:dyDescent="0.25">
      <c r="A96" s="7"/>
      <c r="B96" s="7"/>
      <c r="G96" s="35"/>
    </row>
    <row r="97" spans="1:12" ht="16.5" customHeight="1" x14ac:dyDescent="0.25">
      <c r="A97" s="7"/>
      <c r="B97" s="7"/>
      <c r="G97" s="35"/>
    </row>
    <row r="98" spans="1:12" ht="16.5" customHeight="1" x14ac:dyDescent="0.25">
      <c r="A98" s="7"/>
      <c r="B98" s="7"/>
      <c r="G98" s="35"/>
    </row>
    <row r="99" spans="1:12" ht="16.5" customHeight="1" x14ac:dyDescent="0.25">
      <c r="A99" s="7"/>
      <c r="B99" s="7"/>
      <c r="G99" s="35"/>
    </row>
    <row r="100" spans="1:12" ht="16.5" customHeight="1" x14ac:dyDescent="0.25">
      <c r="A100" s="7"/>
      <c r="B100" s="7"/>
      <c r="G100" s="35"/>
    </row>
    <row r="101" spans="1:12" ht="16.5" customHeight="1" x14ac:dyDescent="0.25">
      <c r="A101" s="7"/>
      <c r="B101" s="7"/>
      <c r="G101" s="35"/>
    </row>
    <row r="102" spans="1:12" ht="16.5" customHeight="1" x14ac:dyDescent="0.25">
      <c r="A102" s="7"/>
      <c r="B102" s="7"/>
      <c r="G102" s="35"/>
    </row>
    <row r="103" spans="1:12" ht="16.5" customHeight="1" x14ac:dyDescent="0.25">
      <c r="A103" s="7"/>
      <c r="B103" s="7"/>
      <c r="G103" s="35"/>
    </row>
    <row r="104" spans="1:12" ht="16.5" customHeight="1" x14ac:dyDescent="0.25">
      <c r="A104" s="7"/>
      <c r="B104" s="7"/>
      <c r="G104" s="35"/>
    </row>
    <row r="105" spans="1:12" ht="16.5" customHeight="1" x14ac:dyDescent="0.25">
      <c r="A105" s="7"/>
      <c r="B105" s="7"/>
      <c r="G105" s="35"/>
    </row>
    <row r="106" spans="1:12" ht="22.35" customHeight="1" x14ac:dyDescent="0.25">
      <c r="A106" s="135" t="str">
        <f>$A$53</f>
        <v>The accompanying condensed notes to the interim financial information are an integral part of this interim financial information.</v>
      </c>
      <c r="B106" s="135"/>
      <c r="C106" s="135"/>
      <c r="D106" s="135"/>
      <c r="E106" s="135"/>
      <c r="F106" s="135"/>
      <c r="G106" s="135"/>
      <c r="H106" s="135"/>
      <c r="I106" s="135"/>
      <c r="J106" s="135"/>
      <c r="K106" s="135"/>
      <c r="L106" s="135"/>
    </row>
    <row r="107" spans="1:12" ht="16.5" customHeight="1" x14ac:dyDescent="0.25">
      <c r="A107" s="7" t="str">
        <f>+A1</f>
        <v>Terabyte Plus Public Company Limited</v>
      </c>
      <c r="B107" s="7"/>
      <c r="C107" s="7"/>
      <c r="G107" s="35"/>
    </row>
    <row r="108" spans="1:12" ht="16.5" customHeight="1" x14ac:dyDescent="0.25">
      <c r="A108" s="7" t="str">
        <f>+A2</f>
        <v xml:space="preserve">Statement of Financial Position </v>
      </c>
      <c r="B108" s="7"/>
      <c r="C108" s="7"/>
      <c r="G108" s="35"/>
    </row>
    <row r="109" spans="1:12" ht="16.5" customHeight="1" x14ac:dyDescent="0.25">
      <c r="A109" s="15" t="str">
        <f>+A3</f>
        <v>As at 30 June 2025</v>
      </c>
      <c r="B109" s="15"/>
      <c r="C109" s="15"/>
      <c r="D109" s="16"/>
      <c r="E109" s="17"/>
      <c r="F109" s="18"/>
      <c r="G109" s="42"/>
      <c r="H109" s="18"/>
      <c r="I109" s="19"/>
      <c r="J109" s="18"/>
      <c r="K109" s="20"/>
      <c r="L109" s="18"/>
    </row>
    <row r="110" spans="1:12" ht="16.5" customHeight="1" x14ac:dyDescent="0.25">
      <c r="A110" s="7"/>
      <c r="B110" s="7"/>
      <c r="C110" s="7"/>
      <c r="G110" s="35"/>
    </row>
    <row r="111" spans="1:12" ht="16.5" customHeight="1" x14ac:dyDescent="0.25">
      <c r="G111" s="35"/>
    </row>
    <row r="112" spans="1:12" ht="16.5" customHeight="1" x14ac:dyDescent="0.25">
      <c r="F112" s="136" t="s">
        <v>3</v>
      </c>
      <c r="G112" s="136"/>
      <c r="H112" s="136"/>
      <c r="I112" s="10"/>
      <c r="J112" s="136" t="s">
        <v>4</v>
      </c>
      <c r="K112" s="136"/>
      <c r="L112" s="136"/>
    </row>
    <row r="113" spans="1:12" ht="16.5" customHeight="1" x14ac:dyDescent="0.25">
      <c r="A113" s="14"/>
      <c r="D113" s="22"/>
      <c r="E113" s="7"/>
      <c r="F113" s="137" t="s">
        <v>5</v>
      </c>
      <c r="G113" s="137"/>
      <c r="H113" s="137"/>
      <c r="I113" s="21"/>
      <c r="J113" s="137" t="s">
        <v>5</v>
      </c>
      <c r="K113" s="137"/>
      <c r="L113" s="137"/>
    </row>
    <row r="114" spans="1:12" ht="16.5" customHeight="1" x14ac:dyDescent="0.25">
      <c r="E114" s="7"/>
      <c r="F114" s="21" t="s">
        <v>6</v>
      </c>
      <c r="G114" s="23"/>
      <c r="H114" s="21" t="s">
        <v>7</v>
      </c>
      <c r="I114" s="21"/>
      <c r="J114" s="21" t="s">
        <v>6</v>
      </c>
      <c r="K114" s="21"/>
      <c r="L114" s="21" t="s">
        <v>7</v>
      </c>
    </row>
    <row r="115" spans="1:12" ht="16.5" customHeight="1" x14ac:dyDescent="0.25">
      <c r="E115" s="7"/>
      <c r="F115" s="24" t="s">
        <v>8</v>
      </c>
      <c r="G115" s="21"/>
      <c r="H115" s="25" t="s">
        <v>9</v>
      </c>
      <c r="I115" s="26"/>
      <c r="J115" s="24" t="s">
        <v>8</v>
      </c>
      <c r="K115" s="21"/>
      <c r="L115" s="25" t="s">
        <v>9</v>
      </c>
    </row>
    <row r="116" spans="1:12" ht="16.5" customHeight="1" x14ac:dyDescent="0.25">
      <c r="E116" s="7"/>
      <c r="F116" s="27">
        <v>2025</v>
      </c>
      <c r="G116" s="28"/>
      <c r="H116" s="27">
        <v>2024</v>
      </c>
      <c r="I116" s="26"/>
      <c r="J116" s="27">
        <v>2025</v>
      </c>
      <c r="K116" s="28"/>
      <c r="L116" s="27">
        <v>2024</v>
      </c>
    </row>
    <row r="117" spans="1:12" ht="16.5" customHeight="1" x14ac:dyDescent="0.25">
      <c r="D117" s="32"/>
      <c r="E117" s="7"/>
      <c r="F117" s="30" t="s">
        <v>11</v>
      </c>
      <c r="G117" s="7"/>
      <c r="H117" s="30" t="s">
        <v>11</v>
      </c>
      <c r="I117" s="26"/>
      <c r="J117" s="30" t="s">
        <v>11</v>
      </c>
      <c r="K117" s="31"/>
      <c r="L117" s="30" t="s">
        <v>11</v>
      </c>
    </row>
    <row r="118" spans="1:12" ht="16.5" customHeight="1" x14ac:dyDescent="0.25">
      <c r="D118" s="32"/>
      <c r="E118" s="7"/>
      <c r="F118" s="21"/>
      <c r="G118" s="43"/>
      <c r="H118" s="21"/>
      <c r="I118" s="26"/>
      <c r="J118" s="21"/>
      <c r="K118" s="31"/>
      <c r="L118" s="21"/>
    </row>
    <row r="119" spans="1:12" ht="16.5" customHeight="1" x14ac:dyDescent="0.25">
      <c r="A119" s="7" t="s">
        <v>49</v>
      </c>
      <c r="G119" s="35"/>
      <c r="I119" s="12"/>
      <c r="K119" s="11"/>
    </row>
    <row r="120" spans="1:12" ht="16.5" customHeight="1" x14ac:dyDescent="0.25">
      <c r="A120" s="7"/>
      <c r="G120" s="35"/>
      <c r="I120" s="12"/>
      <c r="K120" s="11"/>
    </row>
    <row r="121" spans="1:12" ht="16.5" customHeight="1" x14ac:dyDescent="0.25">
      <c r="A121" s="7" t="s">
        <v>50</v>
      </c>
      <c r="G121" s="35"/>
      <c r="I121" s="12"/>
      <c r="K121" s="11"/>
    </row>
    <row r="122" spans="1:12" ht="16.5" customHeight="1" x14ac:dyDescent="0.25">
      <c r="A122" s="7"/>
      <c r="G122" s="35"/>
      <c r="I122" s="12"/>
      <c r="K122" s="11"/>
    </row>
    <row r="123" spans="1:12" ht="16.5" customHeight="1" x14ac:dyDescent="0.25">
      <c r="A123" s="9" t="s">
        <v>51</v>
      </c>
      <c r="G123" s="35"/>
      <c r="I123" s="12"/>
      <c r="K123" s="11"/>
    </row>
    <row r="124" spans="1:12" ht="16.5" customHeight="1" x14ac:dyDescent="0.25">
      <c r="B124" s="9" t="s">
        <v>52</v>
      </c>
      <c r="F124" s="14"/>
      <c r="G124" s="14"/>
      <c r="H124" s="39"/>
      <c r="I124" s="39"/>
      <c r="J124" s="39"/>
      <c r="K124" s="39"/>
      <c r="L124" s="39"/>
    </row>
    <row r="125" spans="1:12" ht="16.5" customHeight="1" x14ac:dyDescent="0.25">
      <c r="C125" s="47" t="s">
        <v>53</v>
      </c>
      <c r="F125" s="14"/>
      <c r="G125" s="14"/>
      <c r="H125" s="39"/>
      <c r="I125" s="39"/>
      <c r="J125" s="39"/>
      <c r="K125" s="39"/>
      <c r="L125" s="39"/>
    </row>
    <row r="126" spans="1:12" ht="16.5" customHeight="1" thickBot="1" x14ac:dyDescent="0.3">
      <c r="C126" s="47" t="s">
        <v>54</v>
      </c>
      <c r="F126" s="123">
        <v>120000</v>
      </c>
      <c r="G126" s="35"/>
      <c r="H126" s="123">
        <v>120000</v>
      </c>
      <c r="I126" s="36"/>
      <c r="J126" s="123">
        <v>120000</v>
      </c>
      <c r="K126" s="36"/>
      <c r="L126" s="123">
        <v>120000</v>
      </c>
    </row>
    <row r="127" spans="1:12" ht="16.5" customHeight="1" thickTop="1" x14ac:dyDescent="0.25">
      <c r="A127" s="7"/>
      <c r="G127" s="35"/>
      <c r="I127" s="12"/>
    </row>
    <row r="128" spans="1:12" ht="16.5" customHeight="1" x14ac:dyDescent="0.25">
      <c r="B128" s="9" t="s">
        <v>55</v>
      </c>
      <c r="F128" s="14"/>
      <c r="G128" s="14"/>
      <c r="H128" s="39"/>
      <c r="I128" s="39"/>
      <c r="J128" s="39"/>
      <c r="K128" s="39"/>
      <c r="L128" s="39"/>
    </row>
    <row r="129" spans="1:12" ht="16.5" customHeight="1" x14ac:dyDescent="0.25">
      <c r="B129" s="47"/>
      <c r="C129" s="47" t="s">
        <v>53</v>
      </c>
      <c r="F129" s="46"/>
      <c r="G129" s="35"/>
      <c r="H129" s="46"/>
      <c r="I129" s="12"/>
      <c r="J129" s="46"/>
      <c r="L129" s="46"/>
    </row>
    <row r="130" spans="1:12" ht="16.5" customHeight="1" x14ac:dyDescent="0.25">
      <c r="B130" s="47"/>
      <c r="C130" s="47" t="s">
        <v>56</v>
      </c>
      <c r="F130" s="14">
        <v>120000</v>
      </c>
      <c r="G130" s="35"/>
      <c r="H130" s="14">
        <v>120000</v>
      </c>
      <c r="I130" s="14"/>
      <c r="J130" s="14">
        <v>120000</v>
      </c>
      <c r="K130" s="14"/>
      <c r="L130" s="14">
        <v>120000</v>
      </c>
    </row>
    <row r="131" spans="1:12" ht="16.5" customHeight="1" x14ac:dyDescent="0.25">
      <c r="A131" s="9" t="s">
        <v>57</v>
      </c>
      <c r="F131" s="10">
        <v>113523</v>
      </c>
      <c r="G131" s="35"/>
      <c r="H131" s="10">
        <v>113523</v>
      </c>
      <c r="I131" s="10"/>
      <c r="J131" s="10">
        <v>113523</v>
      </c>
      <c r="K131" s="10"/>
      <c r="L131" s="10">
        <v>113523</v>
      </c>
    </row>
    <row r="132" spans="1:12" ht="16.5" customHeight="1" x14ac:dyDescent="0.25">
      <c r="A132" s="9" t="s">
        <v>58</v>
      </c>
      <c r="G132" s="35"/>
      <c r="I132" s="12"/>
    </row>
    <row r="133" spans="1:12" ht="16.5" customHeight="1" x14ac:dyDescent="0.25">
      <c r="B133" s="9" t="s">
        <v>59</v>
      </c>
      <c r="F133" s="48"/>
      <c r="G133" s="35"/>
      <c r="I133" s="12"/>
      <c r="J133" s="48"/>
    </row>
    <row r="134" spans="1:12" ht="16.5" customHeight="1" x14ac:dyDescent="0.25">
      <c r="B134" s="47"/>
      <c r="C134" s="47" t="s">
        <v>60</v>
      </c>
      <c r="F134" s="10">
        <v>9858</v>
      </c>
      <c r="G134" s="35"/>
      <c r="H134" s="10">
        <v>9858</v>
      </c>
      <c r="I134" s="10"/>
      <c r="J134" s="10">
        <v>9858</v>
      </c>
      <c r="K134" s="10"/>
      <c r="L134" s="10">
        <v>9858</v>
      </c>
    </row>
    <row r="135" spans="1:12" ht="16.5" customHeight="1" x14ac:dyDescent="0.25">
      <c r="B135" s="9" t="s">
        <v>61</v>
      </c>
      <c r="F135" s="10">
        <v>18011</v>
      </c>
      <c r="G135" s="35"/>
      <c r="H135" s="10">
        <v>37328</v>
      </c>
      <c r="I135" s="10"/>
      <c r="J135" s="10">
        <v>14463</v>
      </c>
      <c r="K135" s="10"/>
      <c r="L135" s="10">
        <v>23763</v>
      </c>
    </row>
    <row r="136" spans="1:12" ht="16.5" customHeight="1" x14ac:dyDescent="0.25">
      <c r="A136" s="9" t="s">
        <v>62</v>
      </c>
      <c r="F136" s="37">
        <v>-3932</v>
      </c>
      <c r="G136" s="35"/>
      <c r="H136" s="37">
        <v>-3932</v>
      </c>
      <c r="I136" s="10"/>
      <c r="J136" s="37">
        <v>0</v>
      </c>
      <c r="K136" s="10"/>
      <c r="L136" s="37">
        <v>0</v>
      </c>
    </row>
    <row r="137" spans="1:12" ht="16.5" customHeight="1" x14ac:dyDescent="0.25">
      <c r="A137" s="7"/>
      <c r="G137" s="35"/>
      <c r="I137" s="12"/>
    </row>
    <row r="138" spans="1:12" ht="16.5" customHeight="1" x14ac:dyDescent="0.25">
      <c r="A138" s="7" t="s">
        <v>63</v>
      </c>
      <c r="B138" s="7"/>
      <c r="F138" s="18">
        <f>SUM(F130:F136)</f>
        <v>257460</v>
      </c>
      <c r="G138" s="36"/>
      <c r="H138" s="18">
        <f>SUM(H130:H136)</f>
        <v>276777</v>
      </c>
      <c r="I138" s="10"/>
      <c r="J138" s="18">
        <f>SUM(J130:J136)</f>
        <v>257844</v>
      </c>
      <c r="K138" s="10"/>
      <c r="L138" s="18">
        <f>SUM(L130:L136)</f>
        <v>267144</v>
      </c>
    </row>
    <row r="139" spans="1:12" ht="16.5" customHeight="1" x14ac:dyDescent="0.25">
      <c r="A139" s="7"/>
      <c r="G139" s="35"/>
      <c r="I139" s="12"/>
      <c r="K139" s="11"/>
    </row>
    <row r="140" spans="1:12" ht="16.5" customHeight="1" thickBot="1" x14ac:dyDescent="0.3">
      <c r="A140" s="7" t="s">
        <v>64</v>
      </c>
      <c r="F140" s="41">
        <f>SUM(F138,F86)</f>
        <v>500039</v>
      </c>
      <c r="G140" s="35"/>
      <c r="H140" s="41">
        <f>SUM(H138,H86)</f>
        <v>508527</v>
      </c>
      <c r="I140" s="12"/>
      <c r="J140" s="41">
        <f>SUM(J138,J86)</f>
        <v>439603</v>
      </c>
      <c r="L140" s="41">
        <f>SUM(L138,L86)</f>
        <v>438920</v>
      </c>
    </row>
    <row r="141" spans="1:12" ht="16.5" customHeight="1" thickTop="1" x14ac:dyDescent="0.25">
      <c r="A141" s="7"/>
      <c r="G141" s="35"/>
      <c r="I141" s="12"/>
    </row>
    <row r="142" spans="1:12" ht="16.5" customHeight="1" x14ac:dyDescent="0.25">
      <c r="A142" s="7"/>
      <c r="G142" s="35"/>
      <c r="I142" s="12"/>
    </row>
    <row r="143" spans="1:12" ht="16.5" customHeight="1" x14ac:dyDescent="0.25">
      <c r="A143" s="7"/>
      <c r="G143" s="35"/>
      <c r="I143" s="12"/>
    </row>
    <row r="144" spans="1:12" ht="16.5" customHeight="1" x14ac:dyDescent="0.25">
      <c r="A144" s="7"/>
      <c r="G144" s="35"/>
      <c r="I144" s="12"/>
    </row>
    <row r="145" spans="1:12" ht="16.5" customHeight="1" x14ac:dyDescent="0.25">
      <c r="A145" s="7"/>
      <c r="G145" s="35"/>
      <c r="I145" s="12"/>
    </row>
    <row r="146" spans="1:12" ht="16.5" customHeight="1" x14ac:dyDescent="0.25">
      <c r="A146" s="7"/>
      <c r="G146" s="35"/>
      <c r="I146" s="12"/>
    </row>
    <row r="147" spans="1:12" ht="16.5" customHeight="1" x14ac:dyDescent="0.25">
      <c r="A147" s="7"/>
      <c r="G147" s="35"/>
      <c r="I147" s="12"/>
    </row>
    <row r="148" spans="1:12" ht="16.5" customHeight="1" x14ac:dyDescent="0.25">
      <c r="A148" s="7"/>
      <c r="G148" s="35"/>
      <c r="I148" s="12"/>
    </row>
    <row r="149" spans="1:12" ht="16.5" customHeight="1" x14ac:dyDescent="0.25">
      <c r="A149" s="7"/>
      <c r="G149" s="35"/>
      <c r="I149" s="12"/>
    </row>
    <row r="150" spans="1:12" ht="16.5" customHeight="1" x14ac:dyDescent="0.25">
      <c r="A150" s="7"/>
      <c r="G150" s="35"/>
      <c r="I150" s="12"/>
    </row>
    <row r="151" spans="1:12" ht="16.5" customHeight="1" x14ac:dyDescent="0.25">
      <c r="A151" s="7"/>
      <c r="G151" s="35"/>
      <c r="I151" s="12"/>
    </row>
    <row r="152" spans="1:12" ht="16.5" customHeight="1" x14ac:dyDescent="0.25">
      <c r="A152" s="7"/>
      <c r="G152" s="35"/>
      <c r="I152" s="12"/>
    </row>
    <row r="153" spans="1:12" ht="16.5" customHeight="1" x14ac:dyDescent="0.25">
      <c r="A153" s="7"/>
      <c r="G153" s="35"/>
      <c r="I153" s="12"/>
    </row>
    <row r="154" spans="1:12" ht="16.5" customHeight="1" x14ac:dyDescent="0.25">
      <c r="A154" s="7"/>
      <c r="G154" s="35"/>
      <c r="I154" s="12"/>
    </row>
    <row r="155" spans="1:12" ht="16.5" customHeight="1" x14ac:dyDescent="0.25">
      <c r="A155" s="7"/>
      <c r="G155" s="35"/>
      <c r="I155" s="12"/>
    </row>
    <row r="156" spans="1:12" ht="16.5" customHeight="1" x14ac:dyDescent="0.25">
      <c r="A156" s="7"/>
      <c r="G156" s="35"/>
      <c r="I156" s="12"/>
    </row>
    <row r="157" spans="1:12" ht="16.5" customHeight="1" x14ac:dyDescent="0.25">
      <c r="A157" s="7"/>
      <c r="G157" s="35"/>
      <c r="I157" s="12"/>
    </row>
    <row r="158" spans="1:12" ht="16.5" customHeight="1" x14ac:dyDescent="0.25">
      <c r="A158" s="7"/>
      <c r="G158" s="35"/>
      <c r="I158" s="12"/>
    </row>
    <row r="159" spans="1:12" ht="22.15" customHeight="1" x14ac:dyDescent="0.25">
      <c r="A159" s="135" t="str">
        <f>$A$53</f>
        <v>The accompanying condensed notes to the interim financial information are an integral part of this interim financial information.</v>
      </c>
      <c r="B159" s="135"/>
      <c r="C159" s="135"/>
      <c r="D159" s="135"/>
      <c r="E159" s="135"/>
      <c r="F159" s="135"/>
      <c r="G159" s="135"/>
      <c r="H159" s="135"/>
      <c r="I159" s="135"/>
      <c r="J159" s="135"/>
      <c r="K159" s="135"/>
      <c r="L159" s="135"/>
    </row>
  </sheetData>
  <mergeCells count="15">
    <mergeCell ref="A159:L159"/>
    <mergeCell ref="F6:H6"/>
    <mergeCell ref="J6:L6"/>
    <mergeCell ref="F7:H7"/>
    <mergeCell ref="J7:L7"/>
    <mergeCell ref="F59:H59"/>
    <mergeCell ref="J59:L59"/>
    <mergeCell ref="A53:L53"/>
    <mergeCell ref="F60:H60"/>
    <mergeCell ref="J60:L60"/>
    <mergeCell ref="F112:H112"/>
    <mergeCell ref="J112:L112"/>
    <mergeCell ref="F113:H113"/>
    <mergeCell ref="J113:L113"/>
    <mergeCell ref="A106:L106"/>
  </mergeCells>
  <pageMargins left="0.8" right="0.5" top="0.5" bottom="0.6" header="0.49" footer="0.4"/>
  <pageSetup paperSize="9" scale="90" firstPageNumber="2" fitToHeight="0" orientation="portrait" useFirstPageNumber="1" horizontalDpi="1200" verticalDpi="1200" r:id="rId1"/>
  <headerFooter>
    <oddFooter>&amp;R&amp;"Arial,Regular"&amp;10&amp;P</oddFooter>
  </headerFooter>
  <rowBreaks count="2" manualBreakCount="2">
    <brk id="53" max="16383" man="1"/>
    <brk id="106" max="16383" man="1"/>
  </rowBreaks>
  <ignoredErrors>
    <ignoredError sqref="I10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913623-2E05-4949-94A8-9AA743007103}">
  <sheetPr>
    <tabColor rgb="FFCCFFCC"/>
    <pageSetUpPr fitToPage="1"/>
  </sheetPr>
  <dimension ref="A1:L48"/>
  <sheetViews>
    <sheetView topLeftCell="A26" zoomScaleNormal="100" zoomScaleSheetLayoutView="100" workbookViewId="0">
      <selection activeCell="P38" sqref="P38"/>
    </sheetView>
  </sheetViews>
  <sheetFormatPr defaultColWidth="6.7109375" defaultRowHeight="16.5" customHeight="1" x14ac:dyDescent="0.25"/>
  <cols>
    <col min="1" max="2" width="1.42578125" style="103" customWidth="1"/>
    <col min="3" max="3" width="32" style="103" customWidth="1"/>
    <col min="4" max="4" width="6.28515625" style="102" customWidth="1"/>
    <col min="5" max="5" width="0.5703125" style="103" customWidth="1"/>
    <col min="6" max="6" width="11.5703125" style="104" customWidth="1"/>
    <col min="7" max="7" width="0.5703125" style="103" customWidth="1"/>
    <col min="8" max="8" width="11.5703125" style="104" customWidth="1"/>
    <col min="9" max="9" width="0.5703125" style="102" customWidth="1"/>
    <col min="10" max="10" width="11.5703125" style="104" customWidth="1"/>
    <col min="11" max="11" width="0.5703125" style="103" customWidth="1"/>
    <col min="12" max="12" width="11.5703125" style="104" customWidth="1"/>
    <col min="13" max="16384" width="6.7109375" style="107"/>
  </cols>
  <sheetData>
    <row r="1" spans="1:12" ht="16.5" customHeight="1" x14ac:dyDescent="0.25">
      <c r="A1" s="101" t="s">
        <v>0</v>
      </c>
      <c r="B1" s="101"/>
      <c r="C1" s="101"/>
      <c r="G1" s="105"/>
      <c r="I1" s="106"/>
      <c r="K1" s="105"/>
    </row>
    <row r="2" spans="1:12" ht="16.5" customHeight="1" x14ac:dyDescent="0.25">
      <c r="A2" s="101" t="s">
        <v>65</v>
      </c>
      <c r="B2" s="101"/>
      <c r="C2" s="101"/>
      <c r="G2" s="105"/>
      <c r="I2" s="106"/>
      <c r="K2" s="105"/>
    </row>
    <row r="3" spans="1:12" ht="16.5" customHeight="1" x14ac:dyDescent="0.25">
      <c r="A3" s="108" t="s">
        <v>66</v>
      </c>
      <c r="B3" s="109"/>
      <c r="C3" s="109"/>
      <c r="D3" s="110"/>
      <c r="E3" s="111"/>
      <c r="F3" s="112"/>
      <c r="G3" s="113"/>
      <c r="H3" s="112"/>
      <c r="I3" s="114"/>
      <c r="J3" s="112"/>
      <c r="K3" s="113"/>
      <c r="L3" s="112"/>
    </row>
    <row r="4" spans="1:12" ht="16.5" customHeight="1" x14ac:dyDescent="0.25">
      <c r="A4" s="115"/>
      <c r="B4" s="101"/>
      <c r="C4" s="101"/>
      <c r="G4" s="105"/>
      <c r="I4" s="106"/>
      <c r="K4" s="105"/>
    </row>
    <row r="5" spans="1:12" ht="16.5" customHeight="1" x14ac:dyDescent="0.25">
      <c r="A5" s="115"/>
      <c r="B5" s="101"/>
      <c r="C5" s="101"/>
      <c r="G5" s="105"/>
      <c r="I5" s="106"/>
      <c r="K5" s="105"/>
    </row>
    <row r="6" spans="1:12" ht="16.5" customHeight="1" x14ac:dyDescent="0.25">
      <c r="F6" s="136" t="s">
        <v>3</v>
      </c>
      <c r="G6" s="136"/>
      <c r="H6" s="136"/>
      <c r="I6" s="48"/>
      <c r="J6" s="136" t="s">
        <v>4</v>
      </c>
      <c r="K6" s="136"/>
      <c r="L6" s="136"/>
    </row>
    <row r="7" spans="1:12" s="14" customFormat="1" ht="16.5" customHeight="1" x14ac:dyDescent="0.25">
      <c r="B7" s="9"/>
      <c r="C7" s="9"/>
      <c r="D7" s="22"/>
      <c r="E7" s="7"/>
      <c r="F7" s="137" t="s">
        <v>5</v>
      </c>
      <c r="G7" s="137"/>
      <c r="H7" s="137"/>
      <c r="I7" s="23"/>
      <c r="J7" s="137" t="s">
        <v>5</v>
      </c>
      <c r="K7" s="137"/>
      <c r="L7" s="137"/>
    </row>
    <row r="8" spans="1:12" s="14" customFormat="1" ht="16.5" customHeight="1" x14ac:dyDescent="0.25">
      <c r="A8" s="9"/>
      <c r="B8" s="9"/>
      <c r="C8" s="9"/>
      <c r="D8" s="8"/>
      <c r="E8" s="7"/>
      <c r="F8" s="27">
        <v>2025</v>
      </c>
      <c r="G8" s="28"/>
      <c r="H8" s="27">
        <v>2024</v>
      </c>
      <c r="I8" s="32"/>
      <c r="J8" s="27">
        <v>2025</v>
      </c>
      <c r="K8" s="28"/>
      <c r="L8" s="27">
        <v>2024</v>
      </c>
    </row>
    <row r="9" spans="1:12" s="14" customFormat="1" ht="16.5" customHeight="1" x14ac:dyDescent="0.25">
      <c r="A9" s="9"/>
      <c r="B9" s="9"/>
      <c r="C9" s="9"/>
      <c r="D9" s="32"/>
      <c r="E9" s="7"/>
      <c r="F9" s="30" t="s">
        <v>11</v>
      </c>
      <c r="G9" s="7"/>
      <c r="H9" s="30" t="s">
        <v>11</v>
      </c>
      <c r="I9" s="32"/>
      <c r="J9" s="30" t="s">
        <v>11</v>
      </c>
      <c r="K9" s="7"/>
      <c r="L9" s="30" t="s">
        <v>11</v>
      </c>
    </row>
    <row r="10" spans="1:12" s="14" customFormat="1" ht="16.5" customHeight="1" x14ac:dyDescent="0.25">
      <c r="A10" s="9"/>
      <c r="B10" s="9"/>
      <c r="C10" s="9"/>
      <c r="D10" s="32"/>
      <c r="E10" s="7"/>
      <c r="F10" s="33"/>
      <c r="G10" s="7"/>
      <c r="H10" s="33"/>
      <c r="I10" s="32"/>
      <c r="J10" s="33"/>
      <c r="K10" s="7"/>
      <c r="L10" s="33"/>
    </row>
    <row r="11" spans="1:12" ht="16.5" customHeight="1" x14ac:dyDescent="0.25">
      <c r="A11" s="103" t="s">
        <v>67</v>
      </c>
      <c r="F11" s="104">
        <v>19183</v>
      </c>
      <c r="G11" s="116"/>
      <c r="H11" s="104">
        <v>47343</v>
      </c>
      <c r="I11" s="116"/>
      <c r="J11" s="104">
        <v>13464</v>
      </c>
      <c r="K11" s="116"/>
      <c r="L11" s="104">
        <v>27570</v>
      </c>
    </row>
    <row r="12" spans="1:12" ht="16.5" customHeight="1" x14ac:dyDescent="0.25">
      <c r="A12" s="103" t="s">
        <v>68</v>
      </c>
      <c r="F12" s="104">
        <v>83051</v>
      </c>
      <c r="G12" s="116"/>
      <c r="H12" s="104">
        <v>72034</v>
      </c>
      <c r="I12" s="116"/>
      <c r="J12" s="104">
        <v>62909</v>
      </c>
      <c r="K12" s="107"/>
      <c r="L12" s="104">
        <v>54947</v>
      </c>
    </row>
    <row r="13" spans="1:12" ht="16.5" customHeight="1" x14ac:dyDescent="0.25">
      <c r="A13" s="103" t="s">
        <v>69</v>
      </c>
      <c r="F13" s="104">
        <v>0</v>
      </c>
      <c r="G13" s="116"/>
      <c r="H13" s="104">
        <v>0</v>
      </c>
      <c r="I13" s="116"/>
      <c r="J13" s="104">
        <v>12300</v>
      </c>
      <c r="K13" s="107"/>
      <c r="L13" s="104">
        <v>0</v>
      </c>
    </row>
    <row r="14" spans="1:12" ht="16.5" customHeight="1" x14ac:dyDescent="0.25">
      <c r="A14" s="103" t="s">
        <v>70</v>
      </c>
      <c r="F14" s="112">
        <v>901</v>
      </c>
      <c r="G14" s="116"/>
      <c r="H14" s="112">
        <v>1700</v>
      </c>
      <c r="I14" s="116"/>
      <c r="J14" s="112">
        <v>2454</v>
      </c>
      <c r="K14" s="116"/>
      <c r="L14" s="112">
        <v>2942</v>
      </c>
    </row>
    <row r="15" spans="1:12" ht="16.5" customHeight="1" x14ac:dyDescent="0.25">
      <c r="G15" s="116"/>
      <c r="I15" s="116"/>
      <c r="K15" s="116"/>
    </row>
    <row r="16" spans="1:12" ht="16.5" customHeight="1" x14ac:dyDescent="0.25">
      <c r="A16" s="101" t="s">
        <v>71</v>
      </c>
      <c r="F16" s="112">
        <f>SUM(F11:F14)</f>
        <v>103135</v>
      </c>
      <c r="G16" s="116"/>
      <c r="H16" s="112">
        <f>SUM(H11:H14)</f>
        <v>121077</v>
      </c>
      <c r="I16" s="116"/>
      <c r="J16" s="112">
        <f>SUM(J11:J14)</f>
        <v>91127</v>
      </c>
      <c r="K16" s="116"/>
      <c r="L16" s="112">
        <f>SUM(L11:L14)</f>
        <v>85459</v>
      </c>
    </row>
    <row r="17" spans="1:12" ht="16.5" customHeight="1" x14ac:dyDescent="0.25">
      <c r="G17" s="116"/>
      <c r="I17" s="116"/>
      <c r="K17" s="116"/>
    </row>
    <row r="18" spans="1:12" ht="16.5" customHeight="1" x14ac:dyDescent="0.25">
      <c r="A18" s="103" t="s">
        <v>72</v>
      </c>
      <c r="D18" s="117"/>
      <c r="F18" s="104">
        <v>-14722</v>
      </c>
      <c r="G18" s="105"/>
      <c r="H18" s="104">
        <v>-38422</v>
      </c>
      <c r="I18" s="105"/>
      <c r="J18" s="104">
        <v>-9903</v>
      </c>
      <c r="K18" s="105"/>
      <c r="L18" s="104">
        <v>-22052</v>
      </c>
    </row>
    <row r="19" spans="1:12" ht="16.5" customHeight="1" x14ac:dyDescent="0.25">
      <c r="A19" s="103" t="s">
        <v>73</v>
      </c>
      <c r="D19" s="117"/>
      <c r="F19" s="104">
        <v>-62423</v>
      </c>
      <c r="G19" s="105"/>
      <c r="H19" s="104">
        <v>-49022</v>
      </c>
      <c r="I19" s="105"/>
      <c r="J19" s="104">
        <v>-49093</v>
      </c>
      <c r="K19" s="105"/>
      <c r="L19" s="104">
        <v>-38997</v>
      </c>
    </row>
    <row r="20" spans="1:12" ht="16.5" customHeight="1" x14ac:dyDescent="0.25">
      <c r="A20" s="103" t="s">
        <v>74</v>
      </c>
      <c r="E20" s="116"/>
      <c r="F20" s="104">
        <v>-10524</v>
      </c>
      <c r="G20" s="116"/>
      <c r="H20" s="104">
        <v>-11495</v>
      </c>
      <c r="I20" s="116"/>
      <c r="J20" s="104">
        <v>-8047</v>
      </c>
      <c r="K20" s="116"/>
      <c r="L20" s="104">
        <v>-8859</v>
      </c>
    </row>
    <row r="21" spans="1:12" ht="16.5" customHeight="1" x14ac:dyDescent="0.25">
      <c r="A21" s="103" t="s">
        <v>75</v>
      </c>
      <c r="E21" s="116"/>
      <c r="F21" s="104">
        <v>-14387</v>
      </c>
      <c r="G21" s="116"/>
      <c r="H21" s="104">
        <v>-14632</v>
      </c>
      <c r="I21" s="116"/>
      <c r="J21" s="104">
        <v>-13038</v>
      </c>
      <c r="K21" s="116"/>
      <c r="L21" s="104">
        <v>-12942</v>
      </c>
    </row>
    <row r="22" spans="1:12" ht="16.5" customHeight="1" x14ac:dyDescent="0.25">
      <c r="A22" s="103" t="s">
        <v>76</v>
      </c>
      <c r="E22" s="116"/>
      <c r="F22" s="112">
        <v>-560</v>
      </c>
      <c r="G22" s="116"/>
      <c r="H22" s="112">
        <v>-417</v>
      </c>
      <c r="I22" s="116"/>
      <c r="J22" s="112">
        <v>-503</v>
      </c>
      <c r="K22" s="116"/>
      <c r="L22" s="112">
        <v>-357</v>
      </c>
    </row>
    <row r="23" spans="1:12" ht="16.5" customHeight="1" x14ac:dyDescent="0.25">
      <c r="G23" s="116"/>
      <c r="I23" s="116"/>
      <c r="K23" s="116"/>
    </row>
    <row r="24" spans="1:12" ht="16.5" customHeight="1" x14ac:dyDescent="0.25">
      <c r="A24" s="101" t="s">
        <v>77</v>
      </c>
      <c r="E24" s="116"/>
      <c r="F24" s="112">
        <f>SUM(F18:F23)</f>
        <v>-102616</v>
      </c>
      <c r="G24" s="116"/>
      <c r="H24" s="112">
        <f>SUM(H18:H23)</f>
        <v>-113988</v>
      </c>
      <c r="I24" s="104"/>
      <c r="J24" s="112">
        <f>SUM(J18:J23)</f>
        <v>-80584</v>
      </c>
      <c r="K24" s="104"/>
      <c r="L24" s="112">
        <f>SUM(L18:L23)</f>
        <v>-83207</v>
      </c>
    </row>
    <row r="25" spans="1:12" ht="16.5" customHeight="1" x14ac:dyDescent="0.25">
      <c r="A25" s="101"/>
      <c r="E25" s="116"/>
      <c r="G25" s="116"/>
      <c r="I25" s="104"/>
      <c r="K25" s="104"/>
    </row>
    <row r="26" spans="1:12" ht="16.5" customHeight="1" x14ac:dyDescent="0.25">
      <c r="A26" s="101" t="s">
        <v>78</v>
      </c>
      <c r="F26" s="104">
        <f>SUM(F16,F24)</f>
        <v>519</v>
      </c>
      <c r="G26" s="104"/>
      <c r="H26" s="104">
        <f>SUM(H16,H24)</f>
        <v>7089</v>
      </c>
      <c r="I26" s="104"/>
      <c r="J26" s="104">
        <f>SUM(J16,J24)</f>
        <v>10543</v>
      </c>
      <c r="K26" s="104"/>
      <c r="L26" s="104">
        <f>SUM(L16,L24)</f>
        <v>2252</v>
      </c>
    </row>
    <row r="27" spans="1:12" ht="16.5" customHeight="1" x14ac:dyDescent="0.25">
      <c r="A27" s="103" t="s">
        <v>79</v>
      </c>
      <c r="D27" s="127"/>
      <c r="F27" s="112">
        <v>-24</v>
      </c>
      <c r="G27" s="116"/>
      <c r="H27" s="112">
        <v>-1412</v>
      </c>
      <c r="I27" s="116"/>
      <c r="J27" s="112">
        <v>228</v>
      </c>
      <c r="K27" s="116"/>
      <c r="L27" s="112">
        <v>-424</v>
      </c>
    </row>
    <row r="28" spans="1:12" ht="16.5" customHeight="1" x14ac:dyDescent="0.25">
      <c r="G28" s="116"/>
      <c r="I28" s="116"/>
      <c r="K28" s="116"/>
    </row>
    <row r="29" spans="1:12" ht="16.5" customHeight="1" x14ac:dyDescent="0.25">
      <c r="A29" s="101" t="s">
        <v>80</v>
      </c>
      <c r="F29" s="112">
        <f>SUM(F26:F27)</f>
        <v>495</v>
      </c>
      <c r="G29" s="104"/>
      <c r="H29" s="112">
        <f>SUM(H26:H27)</f>
        <v>5677</v>
      </c>
      <c r="I29" s="104"/>
      <c r="J29" s="112">
        <f>SUM(J26:J27)</f>
        <v>10771</v>
      </c>
      <c r="K29" s="104"/>
      <c r="L29" s="112">
        <f>SUM(L26:L27)</f>
        <v>1828</v>
      </c>
    </row>
    <row r="30" spans="1:12" ht="16.5" customHeight="1" x14ac:dyDescent="0.25">
      <c r="A30" s="107"/>
      <c r="B30" s="107"/>
      <c r="C30" s="107"/>
      <c r="D30" s="107"/>
      <c r="E30" s="107"/>
      <c r="G30" s="119"/>
      <c r="I30" s="119"/>
      <c r="K30" s="119"/>
    </row>
    <row r="31" spans="1:12" ht="16.5" customHeight="1" x14ac:dyDescent="0.25">
      <c r="A31" s="118" t="s">
        <v>177</v>
      </c>
      <c r="D31" s="107"/>
      <c r="E31" s="107"/>
      <c r="G31" s="119"/>
      <c r="I31" s="119"/>
      <c r="K31" s="119"/>
    </row>
    <row r="32" spans="1:12" ht="16.5" customHeight="1" thickBot="1" x14ac:dyDescent="0.3">
      <c r="A32" s="118"/>
      <c r="B32" s="118" t="s">
        <v>176</v>
      </c>
      <c r="C32" s="118"/>
      <c r="F32" s="122">
        <f>F29</f>
        <v>495</v>
      </c>
      <c r="G32" s="84"/>
      <c r="H32" s="122">
        <f>H29</f>
        <v>5677</v>
      </c>
      <c r="I32" s="84"/>
      <c r="J32" s="122">
        <f>J29</f>
        <v>10771</v>
      </c>
      <c r="K32" s="84"/>
      <c r="L32" s="122">
        <f>L29</f>
        <v>1828</v>
      </c>
    </row>
    <row r="33" spans="1:12" ht="16.5" customHeight="1" thickTop="1" x14ac:dyDescent="0.25">
      <c r="A33" s="107"/>
      <c r="F33" s="107"/>
      <c r="G33" s="107"/>
      <c r="H33" s="107"/>
      <c r="I33" s="107"/>
      <c r="J33" s="107"/>
      <c r="K33" s="107"/>
      <c r="L33" s="107"/>
    </row>
    <row r="34" spans="1:12" ht="16.5" customHeight="1" x14ac:dyDescent="0.25">
      <c r="A34" s="52" t="s">
        <v>82</v>
      </c>
      <c r="B34" s="142"/>
      <c r="C34" s="142"/>
      <c r="E34" s="143"/>
      <c r="F34" s="143"/>
      <c r="G34" s="143"/>
      <c r="H34" s="143"/>
      <c r="I34" s="143"/>
      <c r="J34" s="143"/>
      <c r="K34" s="143"/>
      <c r="L34" s="143"/>
    </row>
    <row r="35" spans="1:12" ht="16.5" customHeight="1" x14ac:dyDescent="0.25">
      <c r="A35" s="52"/>
      <c r="B35" s="142"/>
      <c r="C35" s="142"/>
      <c r="D35" s="144"/>
      <c r="E35" s="143"/>
      <c r="F35" s="143"/>
      <c r="G35" s="143"/>
      <c r="H35" s="143"/>
      <c r="I35" s="143"/>
      <c r="J35" s="143"/>
      <c r="K35" s="143"/>
      <c r="L35" s="143"/>
    </row>
    <row r="36" spans="1:12" ht="16.5" customHeight="1" thickBot="1" x14ac:dyDescent="0.3">
      <c r="A36" s="52"/>
      <c r="B36" s="142" t="s">
        <v>83</v>
      </c>
      <c r="C36" s="142"/>
      <c r="E36" s="142"/>
      <c r="F36" s="128">
        <v>0</v>
      </c>
      <c r="G36" s="121"/>
      <c r="H36" s="120">
        <v>0.03</v>
      </c>
      <c r="I36" s="121"/>
      <c r="J36" s="120">
        <v>0.04</v>
      </c>
      <c r="K36" s="121"/>
      <c r="L36" s="120">
        <v>0.01</v>
      </c>
    </row>
    <row r="37" spans="1:12" ht="16.5" customHeight="1" thickTop="1" x14ac:dyDescent="0.25">
      <c r="A37" s="52"/>
      <c r="B37" s="142"/>
      <c r="C37" s="142"/>
      <c r="D37" s="144"/>
      <c r="E37" s="142"/>
      <c r="F37" s="145"/>
      <c r="G37" s="107"/>
      <c r="H37" s="145"/>
      <c r="I37" s="107"/>
      <c r="J37" s="145"/>
      <c r="K37" s="107"/>
      <c r="L37" s="145"/>
    </row>
    <row r="38" spans="1:12" ht="16.5" customHeight="1" x14ac:dyDescent="0.25">
      <c r="A38" s="52"/>
      <c r="B38" s="142"/>
      <c r="C38" s="142"/>
      <c r="D38" s="144"/>
      <c r="E38" s="142"/>
      <c r="F38" s="145"/>
      <c r="G38" s="107"/>
      <c r="H38" s="145"/>
      <c r="I38" s="107"/>
      <c r="J38" s="145"/>
      <c r="K38" s="107"/>
      <c r="L38" s="145"/>
    </row>
    <row r="39" spans="1:12" ht="16.5" customHeight="1" x14ac:dyDescent="0.25">
      <c r="A39" s="52"/>
      <c r="B39" s="142"/>
      <c r="C39" s="142"/>
      <c r="D39" s="144"/>
      <c r="E39" s="142"/>
      <c r="F39" s="145"/>
      <c r="G39" s="107"/>
      <c r="H39" s="145"/>
      <c r="I39" s="107"/>
      <c r="J39" s="145"/>
      <c r="K39" s="107"/>
      <c r="L39" s="145"/>
    </row>
    <row r="40" spans="1:12" ht="16.5" customHeight="1" x14ac:dyDescent="0.25">
      <c r="A40" s="52"/>
      <c r="B40" s="142"/>
      <c r="C40" s="142"/>
      <c r="D40" s="144"/>
      <c r="E40" s="142"/>
      <c r="F40" s="145"/>
      <c r="G40" s="107"/>
      <c r="H40" s="145"/>
      <c r="I40" s="107"/>
      <c r="J40" s="145"/>
      <c r="K40" s="107"/>
      <c r="L40" s="145"/>
    </row>
    <row r="41" spans="1:12" ht="16.5" customHeight="1" x14ac:dyDescent="0.25">
      <c r="A41" s="52"/>
      <c r="B41" s="142"/>
      <c r="C41" s="142"/>
      <c r="D41" s="144"/>
      <c r="E41" s="142"/>
      <c r="F41" s="145"/>
      <c r="G41" s="107"/>
      <c r="H41" s="145"/>
      <c r="I41" s="107"/>
      <c r="J41" s="145"/>
      <c r="K41" s="107"/>
      <c r="L41" s="145"/>
    </row>
    <row r="42" spans="1:12" ht="16.5" customHeight="1" x14ac:dyDescent="0.25">
      <c r="A42" s="52"/>
      <c r="B42" s="142"/>
      <c r="C42" s="142"/>
      <c r="D42" s="144"/>
      <c r="E42" s="142"/>
      <c r="F42" s="145"/>
      <c r="G42" s="107"/>
      <c r="H42" s="145"/>
      <c r="I42" s="107"/>
      <c r="J42" s="145"/>
      <c r="K42" s="107"/>
      <c r="L42" s="145"/>
    </row>
    <row r="43" spans="1:12" ht="16.5" customHeight="1" x14ac:dyDescent="0.25">
      <c r="A43" s="52"/>
      <c r="B43" s="142"/>
      <c r="C43" s="142"/>
      <c r="D43" s="144"/>
      <c r="E43" s="142"/>
      <c r="F43" s="145"/>
      <c r="G43" s="107"/>
      <c r="H43" s="145"/>
      <c r="I43" s="107"/>
      <c r="J43" s="145"/>
      <c r="K43" s="107"/>
      <c r="L43" s="145"/>
    </row>
    <row r="44" spans="1:12" ht="16.5" customHeight="1" x14ac:dyDescent="0.25">
      <c r="A44" s="52"/>
      <c r="B44" s="142"/>
      <c r="C44" s="142"/>
      <c r="D44" s="144"/>
      <c r="E44" s="142"/>
      <c r="F44" s="145"/>
      <c r="G44" s="107"/>
      <c r="H44" s="145"/>
      <c r="I44" s="107"/>
      <c r="J44" s="145"/>
      <c r="K44" s="107"/>
      <c r="L44" s="145"/>
    </row>
    <row r="45" spans="1:12" s="14" customFormat="1" ht="16.5" customHeight="1" x14ac:dyDescent="0.25"/>
    <row r="46" spans="1:12" ht="13.5" customHeight="1" x14ac:dyDescent="0.25"/>
    <row r="47" spans="1:12" ht="15" customHeight="1" x14ac:dyDescent="0.25"/>
    <row r="48" spans="1:12" ht="22.15" customHeight="1" x14ac:dyDescent="0.25">
      <c r="A48" s="135" t="s">
        <v>35</v>
      </c>
      <c r="B48" s="135"/>
      <c r="C48" s="135"/>
      <c r="D48" s="135"/>
      <c r="E48" s="135"/>
      <c r="F48" s="135"/>
      <c r="G48" s="135"/>
      <c r="H48" s="135"/>
      <c r="I48" s="135"/>
      <c r="J48" s="135"/>
      <c r="K48" s="135"/>
      <c r="L48" s="135"/>
    </row>
  </sheetData>
  <mergeCells count="5">
    <mergeCell ref="F6:H6"/>
    <mergeCell ref="J6:L6"/>
    <mergeCell ref="F7:H7"/>
    <mergeCell ref="J7:L7"/>
    <mergeCell ref="A48:L48"/>
  </mergeCells>
  <pageMargins left="0.8" right="0.5" top="0.5" bottom="0.6" header="0.49" footer="0.4"/>
  <pageSetup paperSize="9" firstPageNumber="5" fitToHeight="0" orientation="portrait" useFirstPageNumber="1" horizontalDpi="1200" verticalDpi="1200" r:id="rId1"/>
  <headerFooter>
    <oddFooter>&amp;R&amp;"Arial,Regular"&amp;10&amp;P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6653A1-1187-400E-8E37-DB970602552F}">
  <sheetPr>
    <tabColor rgb="FFCCFFCC"/>
    <pageSetUpPr fitToPage="1"/>
  </sheetPr>
  <dimension ref="A1:L48"/>
  <sheetViews>
    <sheetView topLeftCell="A34" zoomScale="85" zoomScaleNormal="85" zoomScaleSheetLayoutView="100" workbookViewId="0">
      <selection activeCell="F16" sqref="F16 H16 J16 L16 F24 H24 J24 L24 F26 H26 J26 L26 F29 H29 J29 L29 F32 H32 J32 L32"/>
    </sheetView>
  </sheetViews>
  <sheetFormatPr defaultColWidth="6.7109375" defaultRowHeight="16.5" customHeight="1" x14ac:dyDescent="0.25"/>
  <cols>
    <col min="1" max="2" width="1.42578125" style="103" customWidth="1"/>
    <col min="3" max="3" width="35.42578125" style="103" customWidth="1"/>
    <col min="4" max="4" width="6.28515625" style="102" customWidth="1"/>
    <col min="5" max="5" width="0.5703125" style="103" customWidth="1"/>
    <col min="6" max="6" width="10.7109375" style="104" customWidth="1"/>
    <col min="7" max="7" width="0.5703125" style="103" customWidth="1"/>
    <col min="8" max="8" width="10.7109375" style="104" customWidth="1"/>
    <col min="9" max="9" width="0.5703125" style="102" customWidth="1"/>
    <col min="10" max="10" width="10.7109375" style="104" customWidth="1"/>
    <col min="11" max="11" width="0.5703125" style="103" customWidth="1"/>
    <col min="12" max="12" width="10.7109375" style="104" customWidth="1"/>
    <col min="13" max="13" width="6.7109375" style="107" customWidth="1"/>
    <col min="14" max="16384" width="6.7109375" style="107"/>
  </cols>
  <sheetData>
    <row r="1" spans="1:12" ht="16.5" customHeight="1" x14ac:dyDescent="0.25">
      <c r="A1" s="101" t="s">
        <v>0</v>
      </c>
      <c r="B1" s="101"/>
      <c r="C1" s="101"/>
      <c r="G1" s="105"/>
      <c r="I1" s="106"/>
      <c r="K1" s="105"/>
    </row>
    <row r="2" spans="1:12" ht="16.5" customHeight="1" x14ac:dyDescent="0.25">
      <c r="A2" s="101" t="s">
        <v>65</v>
      </c>
      <c r="B2" s="101"/>
      <c r="C2" s="101"/>
      <c r="G2" s="105"/>
      <c r="I2" s="106"/>
      <c r="K2" s="105"/>
    </row>
    <row r="3" spans="1:12" ht="16.5" customHeight="1" x14ac:dyDescent="0.25">
      <c r="A3" s="108" t="s">
        <v>84</v>
      </c>
      <c r="B3" s="109"/>
      <c r="C3" s="109"/>
      <c r="D3" s="110"/>
      <c r="E3" s="111"/>
      <c r="F3" s="112"/>
      <c r="G3" s="113"/>
      <c r="H3" s="112"/>
      <c r="I3" s="114"/>
      <c r="J3" s="112"/>
      <c r="K3" s="113"/>
      <c r="L3" s="112"/>
    </row>
    <row r="4" spans="1:12" ht="16.5" customHeight="1" x14ac:dyDescent="0.25">
      <c r="A4" s="115"/>
      <c r="B4" s="101"/>
      <c r="C4" s="101"/>
      <c r="G4" s="105"/>
      <c r="I4" s="106"/>
      <c r="K4" s="105"/>
    </row>
    <row r="5" spans="1:12" ht="16.5" customHeight="1" x14ac:dyDescent="0.25">
      <c r="A5" s="115"/>
      <c r="B5" s="101"/>
      <c r="C5" s="101"/>
      <c r="G5" s="105"/>
      <c r="I5" s="106"/>
      <c r="K5" s="105"/>
    </row>
    <row r="6" spans="1:12" ht="16.5" customHeight="1" x14ac:dyDescent="0.25">
      <c r="F6" s="136" t="s">
        <v>3</v>
      </c>
      <c r="G6" s="136"/>
      <c r="H6" s="136"/>
      <c r="I6" s="48"/>
      <c r="J6" s="136" t="s">
        <v>4</v>
      </c>
      <c r="K6" s="136"/>
      <c r="L6" s="136"/>
    </row>
    <row r="7" spans="1:12" s="14" customFormat="1" ht="16.5" customHeight="1" x14ac:dyDescent="0.25">
      <c r="B7" s="9"/>
      <c r="C7" s="9"/>
      <c r="D7" s="22"/>
      <c r="E7" s="7"/>
      <c r="F7" s="137" t="s">
        <v>5</v>
      </c>
      <c r="G7" s="137"/>
      <c r="H7" s="137"/>
      <c r="I7" s="23"/>
      <c r="J7" s="137" t="s">
        <v>5</v>
      </c>
      <c r="K7" s="137"/>
      <c r="L7" s="137"/>
    </row>
    <row r="8" spans="1:12" s="14" customFormat="1" ht="16.5" customHeight="1" x14ac:dyDescent="0.25">
      <c r="A8" s="9"/>
      <c r="B8" s="9"/>
      <c r="C8" s="9"/>
      <c r="D8" s="8"/>
      <c r="E8" s="7"/>
      <c r="F8" s="27">
        <v>2025</v>
      </c>
      <c r="G8" s="28"/>
      <c r="H8" s="27">
        <v>2024</v>
      </c>
      <c r="I8" s="32"/>
      <c r="J8" s="27">
        <v>2025</v>
      </c>
      <c r="K8" s="28"/>
      <c r="L8" s="27">
        <v>2024</v>
      </c>
    </row>
    <row r="9" spans="1:12" s="14" customFormat="1" ht="16.5" customHeight="1" x14ac:dyDescent="0.25">
      <c r="A9" s="9"/>
      <c r="B9" s="9"/>
      <c r="C9" s="9"/>
      <c r="D9" s="29" t="s">
        <v>10</v>
      </c>
      <c r="E9" s="7"/>
      <c r="F9" s="30" t="s">
        <v>11</v>
      </c>
      <c r="G9" s="7"/>
      <c r="H9" s="30" t="s">
        <v>11</v>
      </c>
      <c r="I9" s="32"/>
      <c r="J9" s="30" t="s">
        <v>11</v>
      </c>
      <c r="K9" s="7"/>
      <c r="L9" s="30" t="s">
        <v>11</v>
      </c>
    </row>
    <row r="10" spans="1:12" s="14" customFormat="1" ht="16.5" customHeight="1" x14ac:dyDescent="0.25">
      <c r="A10" s="9"/>
      <c r="B10" s="9"/>
      <c r="C10" s="9"/>
      <c r="D10" s="32"/>
      <c r="E10" s="7"/>
      <c r="F10" s="33"/>
      <c r="G10" s="7"/>
      <c r="H10" s="33"/>
      <c r="I10" s="32"/>
      <c r="J10" s="33"/>
      <c r="K10" s="7"/>
      <c r="L10" s="33"/>
    </row>
    <row r="11" spans="1:12" ht="16.5" customHeight="1" x14ac:dyDescent="0.25">
      <c r="A11" s="103" t="s">
        <v>67</v>
      </c>
      <c r="F11" s="104">
        <v>42260</v>
      </c>
      <c r="G11" s="116"/>
      <c r="H11" s="104">
        <v>90693</v>
      </c>
      <c r="I11" s="116"/>
      <c r="J11" s="104">
        <v>33456</v>
      </c>
      <c r="K11" s="116"/>
      <c r="L11" s="104">
        <v>59834</v>
      </c>
    </row>
    <row r="12" spans="1:12" ht="16.5" customHeight="1" x14ac:dyDescent="0.25">
      <c r="A12" s="103" t="s">
        <v>68</v>
      </c>
      <c r="F12" s="104">
        <v>161594</v>
      </c>
      <c r="G12" s="116"/>
      <c r="H12" s="104">
        <v>144025</v>
      </c>
      <c r="I12" s="116"/>
      <c r="J12" s="104">
        <v>122582</v>
      </c>
      <c r="K12" s="107"/>
      <c r="L12" s="104">
        <v>113570</v>
      </c>
    </row>
    <row r="13" spans="1:12" ht="16.5" customHeight="1" x14ac:dyDescent="0.25">
      <c r="A13" s="103" t="s">
        <v>69</v>
      </c>
      <c r="D13" s="129">
        <v>13</v>
      </c>
      <c r="F13" s="104">
        <v>0</v>
      </c>
      <c r="G13" s="116"/>
      <c r="H13" s="104">
        <v>0</v>
      </c>
      <c r="I13" s="116"/>
      <c r="J13" s="104">
        <v>12300</v>
      </c>
      <c r="K13" s="116"/>
      <c r="L13" s="104">
        <v>5459</v>
      </c>
    </row>
    <row r="14" spans="1:12" ht="16.5" customHeight="1" x14ac:dyDescent="0.25">
      <c r="A14" s="103" t="s">
        <v>70</v>
      </c>
      <c r="F14" s="112">
        <v>1668</v>
      </c>
      <c r="G14" s="116"/>
      <c r="H14" s="112">
        <v>1961</v>
      </c>
      <c r="I14" s="116"/>
      <c r="J14" s="112">
        <v>5009</v>
      </c>
      <c r="K14" s="116"/>
      <c r="L14" s="112">
        <v>4892</v>
      </c>
    </row>
    <row r="15" spans="1:12" ht="16.5" customHeight="1" x14ac:dyDescent="0.25">
      <c r="G15" s="116"/>
      <c r="I15" s="116"/>
      <c r="K15" s="116"/>
    </row>
    <row r="16" spans="1:12" ht="16.5" customHeight="1" x14ac:dyDescent="0.25">
      <c r="A16" s="101" t="s">
        <v>71</v>
      </c>
      <c r="F16" s="112">
        <f>SUM(F11:F14)</f>
        <v>205522</v>
      </c>
      <c r="G16" s="116"/>
      <c r="H16" s="112">
        <f>SUM(H11:H14)</f>
        <v>236679</v>
      </c>
      <c r="I16" s="116"/>
      <c r="J16" s="112">
        <f>SUM(J11:J14)</f>
        <v>173347</v>
      </c>
      <c r="K16" s="116"/>
      <c r="L16" s="112">
        <f>SUM(L11:L14)</f>
        <v>183755</v>
      </c>
    </row>
    <row r="17" spans="1:12" ht="16.5" customHeight="1" x14ac:dyDescent="0.25">
      <c r="G17" s="116"/>
      <c r="I17" s="116"/>
      <c r="K17" s="116"/>
    </row>
    <row r="18" spans="1:12" ht="16.5" customHeight="1" x14ac:dyDescent="0.25">
      <c r="A18" s="103" t="s">
        <v>72</v>
      </c>
      <c r="D18" s="117"/>
      <c r="F18" s="104">
        <v>-33759</v>
      </c>
      <c r="G18" s="105"/>
      <c r="H18" s="104">
        <v>-71327</v>
      </c>
      <c r="I18" s="105"/>
      <c r="J18" s="104">
        <v>-26260</v>
      </c>
      <c r="K18" s="105"/>
      <c r="L18" s="104">
        <v>-45833</v>
      </c>
    </row>
    <row r="19" spans="1:12" ht="16.5" customHeight="1" x14ac:dyDescent="0.25">
      <c r="A19" s="103" t="s">
        <v>73</v>
      </c>
      <c r="D19" s="117"/>
      <c r="F19" s="104">
        <v>-120451</v>
      </c>
      <c r="G19" s="105"/>
      <c r="H19" s="104">
        <v>-99426</v>
      </c>
      <c r="I19" s="105"/>
      <c r="J19" s="104">
        <v>-93940</v>
      </c>
      <c r="K19" s="105"/>
      <c r="L19" s="104">
        <v>-80794</v>
      </c>
    </row>
    <row r="20" spans="1:12" ht="16.5" customHeight="1" x14ac:dyDescent="0.25">
      <c r="A20" s="103" t="s">
        <v>74</v>
      </c>
      <c r="E20" s="116"/>
      <c r="F20" s="104">
        <v>-21605</v>
      </c>
      <c r="G20" s="116"/>
      <c r="H20" s="104">
        <v>-22264</v>
      </c>
      <c r="I20" s="116"/>
      <c r="J20" s="104">
        <v>-16563</v>
      </c>
      <c r="K20" s="116"/>
      <c r="L20" s="104">
        <v>-17066</v>
      </c>
    </row>
    <row r="21" spans="1:12" ht="16.5" customHeight="1" x14ac:dyDescent="0.25">
      <c r="A21" s="103" t="s">
        <v>75</v>
      </c>
      <c r="E21" s="116"/>
      <c r="F21" s="104">
        <v>-28792</v>
      </c>
      <c r="G21" s="116"/>
      <c r="H21" s="104">
        <v>-29998</v>
      </c>
      <c r="I21" s="116"/>
      <c r="J21" s="104">
        <v>-26080</v>
      </c>
      <c r="K21" s="116"/>
      <c r="L21" s="104">
        <v>-27039</v>
      </c>
    </row>
    <row r="22" spans="1:12" ht="16.5" customHeight="1" x14ac:dyDescent="0.25">
      <c r="A22" s="103" t="s">
        <v>76</v>
      </c>
      <c r="E22" s="116"/>
      <c r="F22" s="112">
        <v>-1147</v>
      </c>
      <c r="G22" s="116"/>
      <c r="H22" s="112">
        <v>-817</v>
      </c>
      <c r="I22" s="116"/>
      <c r="J22" s="112">
        <v>-1033</v>
      </c>
      <c r="K22" s="116"/>
      <c r="L22" s="112">
        <v>-696</v>
      </c>
    </row>
    <row r="23" spans="1:12" ht="16.5" customHeight="1" x14ac:dyDescent="0.25">
      <c r="G23" s="116"/>
      <c r="I23" s="116"/>
      <c r="K23" s="116"/>
    </row>
    <row r="24" spans="1:12" ht="16.5" customHeight="1" x14ac:dyDescent="0.25">
      <c r="A24" s="101" t="s">
        <v>77</v>
      </c>
      <c r="E24" s="116"/>
      <c r="F24" s="112">
        <f>SUM(F18:F23)</f>
        <v>-205754</v>
      </c>
      <c r="G24" s="116"/>
      <c r="H24" s="112">
        <f>SUM(H18:H23)</f>
        <v>-223832</v>
      </c>
      <c r="I24" s="104"/>
      <c r="J24" s="112">
        <f>SUM(J18:J23)</f>
        <v>-163876</v>
      </c>
      <c r="K24" s="104"/>
      <c r="L24" s="112">
        <f>SUM(L18:L23)</f>
        <v>-171428</v>
      </c>
    </row>
    <row r="25" spans="1:12" ht="16.5" customHeight="1" x14ac:dyDescent="0.25">
      <c r="A25" s="101"/>
      <c r="E25" s="116"/>
      <c r="G25" s="116"/>
      <c r="I25" s="104"/>
      <c r="K25" s="104"/>
    </row>
    <row r="26" spans="1:12" ht="16.5" customHeight="1" x14ac:dyDescent="0.25">
      <c r="A26" s="101" t="s">
        <v>85</v>
      </c>
      <c r="F26" s="104">
        <f>SUM(F16,F24)</f>
        <v>-232</v>
      </c>
      <c r="G26" s="104"/>
      <c r="H26" s="104">
        <f>SUM(H16,H24)</f>
        <v>12847</v>
      </c>
      <c r="I26" s="104"/>
      <c r="J26" s="104">
        <f>SUM(J16,J24)</f>
        <v>9471</v>
      </c>
      <c r="K26" s="104"/>
      <c r="L26" s="104">
        <f>SUM(L16,L24)</f>
        <v>12327</v>
      </c>
    </row>
    <row r="27" spans="1:12" ht="16.5" customHeight="1" x14ac:dyDescent="0.25">
      <c r="A27" s="103" t="s">
        <v>79</v>
      </c>
      <c r="D27" s="102">
        <v>19</v>
      </c>
      <c r="F27" s="112">
        <v>115</v>
      </c>
      <c r="G27" s="116"/>
      <c r="H27" s="112">
        <v>-2588</v>
      </c>
      <c r="I27" s="116"/>
      <c r="J27" s="112">
        <v>429</v>
      </c>
      <c r="K27" s="116"/>
      <c r="L27" s="112">
        <v>-1369</v>
      </c>
    </row>
    <row r="28" spans="1:12" ht="16.5" customHeight="1" x14ac:dyDescent="0.25">
      <c r="G28" s="116"/>
      <c r="I28" s="116"/>
      <c r="K28" s="116"/>
    </row>
    <row r="29" spans="1:12" ht="16.5" customHeight="1" x14ac:dyDescent="0.25">
      <c r="A29" s="101" t="s">
        <v>86</v>
      </c>
      <c r="F29" s="112">
        <f>SUM(F26:F27)</f>
        <v>-117</v>
      </c>
      <c r="G29" s="104"/>
      <c r="H29" s="112">
        <f>SUM(H26:H27)</f>
        <v>10259</v>
      </c>
      <c r="I29" s="104"/>
      <c r="J29" s="112">
        <f>SUM(J26:J27)</f>
        <v>9900</v>
      </c>
      <c r="K29" s="104"/>
      <c r="L29" s="112">
        <f>SUM(L26:L27)</f>
        <v>10958</v>
      </c>
    </row>
    <row r="30" spans="1:12" ht="16.5" customHeight="1" x14ac:dyDescent="0.25">
      <c r="A30" s="107"/>
      <c r="B30" s="107"/>
      <c r="C30" s="107"/>
      <c r="D30" s="107"/>
      <c r="E30" s="107"/>
      <c r="G30" s="119"/>
      <c r="I30" s="119"/>
      <c r="K30" s="119"/>
    </row>
    <row r="31" spans="1:12" ht="16.5" customHeight="1" x14ac:dyDescent="0.25">
      <c r="A31" s="118" t="s">
        <v>175</v>
      </c>
      <c r="D31" s="107"/>
      <c r="E31" s="107"/>
      <c r="G31" s="119"/>
      <c r="I31" s="119"/>
      <c r="K31" s="119"/>
    </row>
    <row r="32" spans="1:12" ht="16.5" customHeight="1" thickBot="1" x14ac:dyDescent="0.3">
      <c r="A32" s="118"/>
      <c r="B32" s="118" t="s">
        <v>176</v>
      </c>
      <c r="C32" s="118"/>
      <c r="F32" s="122">
        <f>F29</f>
        <v>-117</v>
      </c>
      <c r="G32" s="84"/>
      <c r="H32" s="122">
        <f>H29</f>
        <v>10259</v>
      </c>
      <c r="I32" s="84"/>
      <c r="J32" s="122">
        <f>J29</f>
        <v>9900</v>
      </c>
      <c r="K32" s="84"/>
      <c r="L32" s="122">
        <f>L29</f>
        <v>10958</v>
      </c>
    </row>
    <row r="33" spans="1:12" ht="16.5" customHeight="1" thickTop="1" x14ac:dyDescent="0.25">
      <c r="A33" s="107"/>
      <c r="F33" s="107"/>
      <c r="G33" s="107"/>
      <c r="H33" s="107"/>
      <c r="I33" s="107"/>
      <c r="J33" s="107"/>
      <c r="K33" s="107"/>
      <c r="L33" s="107"/>
    </row>
    <row r="34" spans="1:12" ht="16.5" customHeight="1" x14ac:dyDescent="0.25">
      <c r="A34" s="52" t="s">
        <v>87</v>
      </c>
      <c r="B34" s="142"/>
      <c r="C34" s="142"/>
      <c r="D34" s="144">
        <v>20</v>
      </c>
      <c r="E34" s="143"/>
      <c r="F34" s="143"/>
      <c r="G34" s="143"/>
      <c r="H34" s="143"/>
      <c r="I34" s="143"/>
      <c r="J34" s="143"/>
      <c r="K34" s="143"/>
      <c r="L34" s="143"/>
    </row>
    <row r="35" spans="1:12" ht="16.5" customHeight="1" x14ac:dyDescent="0.25">
      <c r="A35" s="52"/>
      <c r="B35" s="142"/>
      <c r="C35" s="142"/>
      <c r="D35" s="144"/>
      <c r="E35" s="143"/>
      <c r="F35" s="143"/>
      <c r="G35" s="143"/>
      <c r="H35" s="143"/>
      <c r="I35" s="143"/>
      <c r="J35" s="143"/>
      <c r="K35" s="143"/>
      <c r="L35" s="143"/>
    </row>
    <row r="36" spans="1:12" ht="16.5" customHeight="1" thickBot="1" x14ac:dyDescent="0.3">
      <c r="A36" s="52"/>
      <c r="B36" s="142" t="s">
        <v>88</v>
      </c>
      <c r="C36" s="142"/>
      <c r="E36" s="142"/>
      <c r="F36" s="124" t="s">
        <v>89</v>
      </c>
      <c r="G36" s="121"/>
      <c r="H36" s="120">
        <v>0.06</v>
      </c>
      <c r="I36" s="121"/>
      <c r="J36" s="120">
        <v>0.04</v>
      </c>
      <c r="K36" s="121"/>
      <c r="L36" s="120">
        <v>0.06</v>
      </c>
    </row>
    <row r="37" spans="1:12" ht="16.5" customHeight="1" thickTop="1" x14ac:dyDescent="0.25">
      <c r="A37" s="52"/>
      <c r="B37" s="142"/>
      <c r="C37" s="142"/>
      <c r="D37" s="144"/>
      <c r="E37" s="142"/>
      <c r="F37" s="145"/>
      <c r="G37" s="107"/>
      <c r="H37" s="145"/>
      <c r="I37" s="107"/>
      <c r="J37" s="145"/>
      <c r="K37" s="107"/>
      <c r="L37" s="145"/>
    </row>
    <row r="38" spans="1:12" ht="16.5" customHeight="1" x14ac:dyDescent="0.25">
      <c r="A38" s="52"/>
      <c r="B38" s="142"/>
      <c r="C38" s="142"/>
      <c r="D38" s="144"/>
      <c r="E38" s="142"/>
      <c r="F38" s="145"/>
      <c r="G38" s="107"/>
      <c r="H38" s="145"/>
      <c r="I38" s="107"/>
      <c r="J38" s="145"/>
      <c r="K38" s="107"/>
      <c r="L38" s="145"/>
    </row>
    <row r="39" spans="1:12" ht="16.5" customHeight="1" x14ac:dyDescent="0.25">
      <c r="A39" s="52"/>
      <c r="B39" s="142"/>
      <c r="C39" s="142"/>
      <c r="D39" s="144"/>
      <c r="E39" s="142"/>
      <c r="F39" s="145"/>
      <c r="G39" s="107"/>
      <c r="H39" s="145"/>
      <c r="I39" s="107"/>
      <c r="J39" s="145"/>
      <c r="K39" s="107"/>
      <c r="L39" s="145"/>
    </row>
    <row r="40" spans="1:12" ht="16.5" customHeight="1" x14ac:dyDescent="0.25">
      <c r="A40" s="52"/>
      <c r="B40" s="142"/>
      <c r="C40" s="142"/>
      <c r="D40" s="144"/>
      <c r="E40" s="142"/>
      <c r="F40" s="145"/>
      <c r="G40" s="107"/>
      <c r="H40" s="145"/>
      <c r="I40" s="107"/>
      <c r="J40" s="145"/>
      <c r="K40" s="107"/>
      <c r="L40" s="145"/>
    </row>
    <row r="41" spans="1:12" ht="16.5" customHeight="1" x14ac:dyDescent="0.25">
      <c r="A41" s="52"/>
      <c r="B41" s="142"/>
      <c r="C41" s="142"/>
      <c r="D41" s="144"/>
      <c r="E41" s="142"/>
      <c r="F41" s="145"/>
      <c r="G41" s="107"/>
      <c r="H41" s="145"/>
      <c r="I41" s="107"/>
      <c r="J41" s="145"/>
      <c r="K41" s="107"/>
      <c r="L41" s="145"/>
    </row>
    <row r="42" spans="1:12" s="14" customFormat="1" ht="16.5" customHeight="1" x14ac:dyDescent="0.25"/>
    <row r="43" spans="1:12" s="14" customFormat="1" ht="16.5" customHeight="1" x14ac:dyDescent="0.25"/>
    <row r="44" spans="1:12" s="14" customFormat="1" ht="16.5" customHeight="1" x14ac:dyDescent="0.25"/>
    <row r="47" spans="1:12" ht="14.25" customHeight="1" x14ac:dyDescent="0.25"/>
    <row r="48" spans="1:12" ht="20.100000000000001" customHeight="1" x14ac:dyDescent="0.25">
      <c r="A48" s="135" t="s">
        <v>35</v>
      </c>
      <c r="B48" s="135"/>
      <c r="C48" s="135"/>
      <c r="D48" s="135"/>
      <c r="E48" s="135"/>
      <c r="F48" s="135"/>
      <c r="G48" s="135"/>
      <c r="H48" s="135"/>
      <c r="I48" s="135"/>
      <c r="J48" s="135"/>
      <c r="K48" s="135"/>
      <c r="L48" s="135"/>
    </row>
  </sheetData>
  <mergeCells count="5">
    <mergeCell ref="F6:H6"/>
    <mergeCell ref="J6:L6"/>
    <mergeCell ref="F7:H7"/>
    <mergeCell ref="J7:L7"/>
    <mergeCell ref="A48:L48"/>
  </mergeCells>
  <pageMargins left="0.8" right="0.5" top="0.5" bottom="0.6" header="0.49" footer="0.4"/>
  <pageSetup paperSize="9" firstPageNumber="6" fitToHeight="0" orientation="portrait" useFirstPageNumber="1" horizontalDpi="1200" verticalDpi="1200" r:id="rId1"/>
  <headerFooter>
    <oddFooter>&amp;R&amp;"Arial,Regular"&amp;10&amp;P</oddFooter>
  </headerFooter>
  <ignoredErrors>
    <ignoredError sqref="F36" numberStoredAsText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F0ADF1-5034-4406-89B7-CC860139041F}">
  <sheetPr>
    <tabColor rgb="FFCCFFCC"/>
    <pageSetUpPr fitToPage="1"/>
  </sheetPr>
  <dimension ref="A1:P36"/>
  <sheetViews>
    <sheetView zoomScaleNormal="100" zoomScaleSheetLayoutView="100" workbookViewId="0">
      <selection activeCell="Q10" sqref="Q10"/>
    </sheetView>
  </sheetViews>
  <sheetFormatPr defaultColWidth="9.28515625" defaultRowHeight="16.5" customHeight="1" x14ac:dyDescent="0.25"/>
  <cols>
    <col min="1" max="2" width="1.5703125" style="84" customWidth="1"/>
    <col min="3" max="3" width="39.140625" style="84" customWidth="1"/>
    <col min="4" max="4" width="6.28515625" style="94" customWidth="1"/>
    <col min="5" max="5" width="1" style="82" customWidth="1"/>
    <col min="6" max="6" width="13.7109375" style="83" customWidth="1"/>
    <col min="7" max="7" width="1" style="82" customWidth="1"/>
    <col min="8" max="8" width="13.42578125" style="83" customWidth="1"/>
    <col min="9" max="9" width="1" style="82" customWidth="1"/>
    <col min="10" max="10" width="13.5703125" style="83" bestFit="1" customWidth="1"/>
    <col min="11" max="11" width="1" style="82" customWidth="1"/>
    <col min="12" max="12" width="15.42578125" style="83" bestFit="1" customWidth="1"/>
    <col min="13" max="13" width="1" style="82" customWidth="1"/>
    <col min="14" max="14" width="17.42578125" style="82" customWidth="1"/>
    <col min="15" max="15" width="1" style="82" customWidth="1"/>
    <col min="16" max="16" width="12.42578125" style="83" customWidth="1"/>
    <col min="17" max="17" width="9.28515625" style="84" customWidth="1"/>
    <col min="18" max="16384" width="9.28515625" style="84"/>
  </cols>
  <sheetData>
    <row r="1" spans="1:16" ht="16.5" customHeight="1" x14ac:dyDescent="0.25">
      <c r="A1" s="58" t="str">
        <f>'5 (3m)'!A1</f>
        <v>Terabyte Plus Public Company Limited</v>
      </c>
      <c r="B1" s="81"/>
      <c r="C1" s="81"/>
      <c r="D1" s="74"/>
      <c r="P1" s="13" t="s">
        <v>6</v>
      </c>
    </row>
    <row r="2" spans="1:16" ht="16.5" customHeight="1" x14ac:dyDescent="0.25">
      <c r="A2" s="58" t="s">
        <v>90</v>
      </c>
      <c r="B2" s="81"/>
      <c r="C2" s="81"/>
      <c r="D2" s="74"/>
    </row>
    <row r="3" spans="1:16" ht="16.5" customHeight="1" x14ac:dyDescent="0.25">
      <c r="A3" s="79" t="str">
        <f>'6 (6m)'!A3</f>
        <v>For the six-month period ended 30 June 2025</v>
      </c>
      <c r="B3" s="85"/>
      <c r="C3" s="85"/>
      <c r="D3" s="86"/>
      <c r="E3" s="87"/>
      <c r="F3" s="88"/>
      <c r="G3" s="87"/>
      <c r="H3" s="88"/>
      <c r="I3" s="87"/>
      <c r="J3" s="88"/>
      <c r="K3" s="87"/>
      <c r="L3" s="88"/>
      <c r="M3" s="87"/>
      <c r="N3" s="87"/>
      <c r="O3" s="87"/>
      <c r="P3" s="88"/>
    </row>
    <row r="6" spans="1:16" ht="16.5" customHeight="1" x14ac:dyDescent="0.25">
      <c r="B6" s="89"/>
      <c r="C6" s="89"/>
      <c r="D6" s="74"/>
      <c r="E6" s="74"/>
      <c r="F6" s="90"/>
      <c r="G6" s="91"/>
      <c r="H6" s="90"/>
      <c r="I6" s="91"/>
      <c r="J6" s="90"/>
      <c r="K6" s="91"/>
      <c r="L6" s="90"/>
      <c r="M6" s="91"/>
      <c r="N6" s="91"/>
      <c r="O6" s="91"/>
      <c r="P6" s="90" t="s">
        <v>91</v>
      </c>
    </row>
    <row r="7" spans="1:16" ht="16.5" customHeight="1" x14ac:dyDescent="0.25">
      <c r="B7" s="89"/>
      <c r="C7" s="89"/>
      <c r="D7" s="74"/>
      <c r="E7" s="74"/>
      <c r="F7" s="138" t="s">
        <v>92</v>
      </c>
      <c r="G7" s="138"/>
      <c r="H7" s="138"/>
      <c r="I7" s="138"/>
      <c r="J7" s="138"/>
      <c r="K7" s="138"/>
      <c r="L7" s="138"/>
      <c r="M7" s="138"/>
      <c r="N7" s="138"/>
      <c r="O7" s="92"/>
      <c r="P7" s="72"/>
    </row>
    <row r="8" spans="1:16" ht="16.5" customHeight="1" x14ac:dyDescent="0.25">
      <c r="B8" s="89"/>
      <c r="C8" s="89"/>
      <c r="D8" s="74"/>
      <c r="E8" s="74"/>
      <c r="F8" s="93"/>
      <c r="G8" s="93"/>
      <c r="H8" s="93"/>
      <c r="I8" s="93"/>
      <c r="J8" s="93"/>
      <c r="K8" s="93"/>
      <c r="L8" s="93"/>
      <c r="M8" s="93"/>
      <c r="N8" s="72" t="s">
        <v>93</v>
      </c>
      <c r="O8" s="93"/>
      <c r="P8" s="72"/>
    </row>
    <row r="9" spans="1:16" ht="16.5" customHeight="1" x14ac:dyDescent="0.25">
      <c r="E9" s="74"/>
      <c r="F9" s="84"/>
      <c r="G9" s="84"/>
      <c r="H9" s="84"/>
      <c r="I9" s="84"/>
      <c r="J9" s="84"/>
      <c r="K9" s="1"/>
      <c r="L9" s="1"/>
      <c r="M9" s="1"/>
      <c r="N9" s="90" t="s">
        <v>94</v>
      </c>
      <c r="O9" s="1"/>
      <c r="P9" s="84"/>
    </row>
    <row r="10" spans="1:16" ht="16.5" customHeight="1" x14ac:dyDescent="0.25">
      <c r="E10" s="74"/>
      <c r="F10" s="84"/>
      <c r="G10" s="1"/>
      <c r="H10" s="95"/>
      <c r="I10" s="1"/>
      <c r="J10" s="95"/>
      <c r="K10" s="1"/>
      <c r="L10" s="1"/>
      <c r="M10" s="1"/>
      <c r="N10" s="1" t="s">
        <v>95</v>
      </c>
      <c r="O10" s="1"/>
      <c r="P10" s="1"/>
    </row>
    <row r="11" spans="1:16" ht="16.5" customHeight="1" x14ac:dyDescent="0.25">
      <c r="E11" s="74"/>
      <c r="F11" s="84"/>
      <c r="G11" s="1"/>
      <c r="H11" s="95"/>
      <c r="I11" s="1"/>
      <c r="J11" s="95"/>
      <c r="K11" s="1"/>
      <c r="L11" s="1"/>
      <c r="M11" s="1"/>
      <c r="N11" s="1" t="s">
        <v>96</v>
      </c>
      <c r="O11" s="1"/>
      <c r="P11" s="1"/>
    </row>
    <row r="12" spans="1:16" ht="16.5" customHeight="1" x14ac:dyDescent="0.25">
      <c r="E12" s="74"/>
      <c r="F12" s="1" t="s">
        <v>97</v>
      </c>
      <c r="G12" s="1"/>
      <c r="H12" s="95"/>
      <c r="I12" s="1"/>
      <c r="J12" s="82"/>
      <c r="L12" s="82"/>
      <c r="M12" s="1"/>
      <c r="N12" s="1" t="s">
        <v>98</v>
      </c>
      <c r="O12" s="1"/>
      <c r="P12" s="82"/>
    </row>
    <row r="13" spans="1:16" ht="16.5" customHeight="1" x14ac:dyDescent="0.2">
      <c r="E13" s="74"/>
      <c r="F13" s="95" t="s">
        <v>99</v>
      </c>
      <c r="G13" s="1"/>
      <c r="H13" s="95" t="s">
        <v>100</v>
      </c>
      <c r="I13" s="1"/>
      <c r="J13" s="139" t="s">
        <v>101</v>
      </c>
      <c r="K13" s="139"/>
      <c r="L13" s="139"/>
      <c r="M13" s="1"/>
      <c r="N13" s="1" t="s">
        <v>102</v>
      </c>
      <c r="O13" s="1"/>
      <c r="P13" s="1" t="s">
        <v>103</v>
      </c>
    </row>
    <row r="14" spans="1:16" ht="16.5" customHeight="1" x14ac:dyDescent="0.25">
      <c r="E14" s="74"/>
      <c r="F14" s="89" t="s">
        <v>104</v>
      </c>
      <c r="G14" s="1"/>
      <c r="H14" s="95" t="s">
        <v>105</v>
      </c>
      <c r="I14" s="1"/>
      <c r="J14" s="95" t="s">
        <v>60</v>
      </c>
      <c r="K14" s="1"/>
      <c r="L14" s="1" t="s">
        <v>61</v>
      </c>
      <c r="M14" s="1"/>
      <c r="N14" s="1" t="s">
        <v>106</v>
      </c>
      <c r="O14" s="1"/>
      <c r="P14" s="1" t="s">
        <v>107</v>
      </c>
    </row>
    <row r="15" spans="1:16" ht="16.5" customHeight="1" x14ac:dyDescent="0.25">
      <c r="D15" s="130" t="s">
        <v>108</v>
      </c>
      <c r="E15" s="59"/>
      <c r="F15" s="96" t="s">
        <v>11</v>
      </c>
      <c r="G15" s="2"/>
      <c r="H15" s="96" t="s">
        <v>11</v>
      </c>
      <c r="I15" s="1"/>
      <c r="J15" s="96" t="s">
        <v>11</v>
      </c>
      <c r="K15" s="2"/>
      <c r="L15" s="96" t="s">
        <v>11</v>
      </c>
      <c r="M15" s="1"/>
      <c r="N15" s="96" t="s">
        <v>11</v>
      </c>
      <c r="O15" s="1"/>
      <c r="P15" s="96" t="s">
        <v>11</v>
      </c>
    </row>
    <row r="16" spans="1:16" ht="8.1" customHeight="1" x14ac:dyDescent="0.25">
      <c r="A16" s="58"/>
      <c r="E16" s="94"/>
      <c r="G16" s="83"/>
      <c r="I16" s="83"/>
      <c r="K16" s="83"/>
      <c r="M16" s="83"/>
      <c r="N16" s="83"/>
      <c r="O16" s="83"/>
    </row>
    <row r="17" spans="1:16" ht="16.5" customHeight="1" x14ac:dyDescent="0.25">
      <c r="A17" s="58" t="s">
        <v>109</v>
      </c>
      <c r="B17" s="58"/>
      <c r="E17" s="94"/>
      <c r="F17" s="3">
        <v>75000</v>
      </c>
      <c r="G17" s="3"/>
      <c r="H17" s="3">
        <v>5964</v>
      </c>
      <c r="I17" s="3"/>
      <c r="J17" s="3">
        <v>8558</v>
      </c>
      <c r="K17" s="3"/>
      <c r="L17" s="3">
        <v>20404</v>
      </c>
      <c r="M17" s="97"/>
      <c r="N17" s="3">
        <v>-3932</v>
      </c>
      <c r="O17" s="97"/>
      <c r="P17" s="3">
        <f>SUM(F17:N17)</f>
        <v>105994</v>
      </c>
    </row>
    <row r="18" spans="1:16" ht="8.1" customHeight="1" x14ac:dyDescent="0.25">
      <c r="A18" s="58"/>
      <c r="B18" s="58"/>
      <c r="E18" s="94"/>
      <c r="F18" s="3"/>
      <c r="G18" s="3"/>
      <c r="H18" s="3"/>
      <c r="I18" s="3"/>
      <c r="J18" s="3"/>
      <c r="K18" s="3"/>
      <c r="L18" s="3"/>
      <c r="M18" s="97"/>
      <c r="N18" s="3"/>
      <c r="O18" s="97"/>
      <c r="P18" s="3"/>
    </row>
    <row r="19" spans="1:16" ht="16.5" customHeight="1" x14ac:dyDescent="0.25">
      <c r="A19" s="58" t="s">
        <v>110</v>
      </c>
      <c r="B19" s="58"/>
      <c r="E19" s="94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</row>
    <row r="20" spans="1:16" ht="16.5" customHeight="1" x14ac:dyDescent="0.25">
      <c r="A20" s="84" t="s">
        <v>111</v>
      </c>
      <c r="E20" s="94"/>
      <c r="F20" s="3">
        <v>45000</v>
      </c>
      <c r="G20" s="3"/>
      <c r="H20" s="3">
        <v>107559</v>
      </c>
      <c r="I20" s="3"/>
      <c r="J20" s="3">
        <v>0</v>
      </c>
      <c r="K20" s="3"/>
      <c r="L20" s="3">
        <v>0</v>
      </c>
      <c r="M20" s="3"/>
      <c r="N20" s="3">
        <v>0</v>
      </c>
      <c r="O20" s="3"/>
      <c r="P20" s="3">
        <f>SUM(F20:N20)</f>
        <v>152559</v>
      </c>
    </row>
    <row r="21" spans="1:16" ht="16.5" customHeight="1" x14ac:dyDescent="0.25">
      <c r="A21" s="84" t="s">
        <v>112</v>
      </c>
      <c r="E21" s="94"/>
      <c r="F21" s="3">
        <v>0</v>
      </c>
      <c r="G21" s="3"/>
      <c r="H21" s="3">
        <v>0</v>
      </c>
      <c r="I21" s="3"/>
      <c r="J21" s="3">
        <v>0</v>
      </c>
      <c r="K21" s="3"/>
      <c r="L21" s="3">
        <v>-10800</v>
      </c>
      <c r="M21" s="3"/>
      <c r="N21" s="3">
        <v>0</v>
      </c>
      <c r="O21" s="3"/>
      <c r="P21" s="3">
        <f>SUM(F21:N21)</f>
        <v>-10800</v>
      </c>
    </row>
    <row r="22" spans="1:16" ht="16.5" customHeight="1" x14ac:dyDescent="0.25">
      <c r="A22" s="84" t="s">
        <v>81</v>
      </c>
      <c r="E22" s="94"/>
      <c r="F22" s="3">
        <v>0</v>
      </c>
      <c r="G22" s="3"/>
      <c r="H22" s="3">
        <v>0</v>
      </c>
      <c r="I22" s="3"/>
      <c r="J22" s="3">
        <v>0</v>
      </c>
      <c r="K22" s="3"/>
      <c r="L22" s="3">
        <v>10259</v>
      </c>
      <c r="M22" s="3"/>
      <c r="N22" s="3">
        <v>0</v>
      </c>
      <c r="O22" s="3"/>
      <c r="P22" s="3">
        <f>SUM(F22:N22)</f>
        <v>10259</v>
      </c>
    </row>
    <row r="23" spans="1:16" ht="8.1" customHeight="1" x14ac:dyDescent="0.25">
      <c r="A23" s="63"/>
      <c r="E23" s="94"/>
      <c r="F23" s="98"/>
      <c r="G23" s="83"/>
      <c r="H23" s="98"/>
      <c r="I23" s="83"/>
      <c r="J23" s="98"/>
      <c r="K23" s="83"/>
      <c r="L23" s="98"/>
      <c r="M23" s="83"/>
      <c r="N23" s="98"/>
      <c r="O23" s="83"/>
      <c r="P23" s="98"/>
    </row>
    <row r="24" spans="1:16" ht="16.5" customHeight="1" thickBot="1" x14ac:dyDescent="0.3">
      <c r="A24" s="58" t="s">
        <v>113</v>
      </c>
      <c r="E24" s="94"/>
      <c r="F24" s="100">
        <f>SUM(F17:F22)</f>
        <v>120000</v>
      </c>
      <c r="G24" s="83"/>
      <c r="H24" s="100">
        <f>SUM(H17:H22)</f>
        <v>113523</v>
      </c>
      <c r="I24" s="83"/>
      <c r="J24" s="100">
        <f>SUM(J17:J22)</f>
        <v>8558</v>
      </c>
      <c r="K24" s="83"/>
      <c r="L24" s="100">
        <f>SUM(L17:L22)</f>
        <v>19863</v>
      </c>
      <c r="M24" s="83"/>
      <c r="N24" s="100">
        <f>SUM(N17:N22)</f>
        <v>-3932</v>
      </c>
      <c r="O24" s="83"/>
      <c r="P24" s="100">
        <f>SUM(P17:P22)</f>
        <v>258012</v>
      </c>
    </row>
    <row r="25" spans="1:16" ht="16.5" customHeight="1" thickTop="1" x14ac:dyDescent="0.25">
      <c r="A25" s="58"/>
      <c r="E25" s="94"/>
      <c r="G25" s="83"/>
      <c r="I25" s="83"/>
      <c r="K25" s="83"/>
      <c r="M25" s="83"/>
      <c r="N25" s="83"/>
      <c r="O25" s="83"/>
    </row>
    <row r="26" spans="1:16" ht="16.5" customHeight="1" x14ac:dyDescent="0.25">
      <c r="A26" s="58" t="s">
        <v>114</v>
      </c>
      <c r="B26" s="58"/>
      <c r="E26" s="94"/>
      <c r="F26" s="3">
        <v>120000</v>
      </c>
      <c r="G26" s="3"/>
      <c r="H26" s="3">
        <v>113523</v>
      </c>
      <c r="I26" s="3"/>
      <c r="J26" s="3">
        <v>9858</v>
      </c>
      <c r="K26" s="3"/>
      <c r="L26" s="3">
        <v>37328</v>
      </c>
      <c r="M26" s="97"/>
      <c r="N26" s="3">
        <v>-3932</v>
      </c>
      <c r="O26" s="97"/>
      <c r="P26" s="3">
        <f>SUM(F26:N26)</f>
        <v>276777</v>
      </c>
    </row>
    <row r="27" spans="1:16" ht="8.1" customHeight="1" x14ac:dyDescent="0.25">
      <c r="A27" s="58"/>
      <c r="B27" s="58"/>
      <c r="E27" s="94"/>
      <c r="F27" s="3"/>
      <c r="G27" s="3"/>
      <c r="H27" s="3"/>
      <c r="I27" s="3"/>
      <c r="J27" s="3"/>
      <c r="K27" s="3"/>
      <c r="L27" s="3"/>
      <c r="M27" s="97"/>
      <c r="N27" s="3"/>
      <c r="O27" s="97"/>
      <c r="P27" s="3"/>
    </row>
    <row r="28" spans="1:16" ht="16.5" customHeight="1" x14ac:dyDescent="0.25">
      <c r="A28" s="58" t="s">
        <v>110</v>
      </c>
      <c r="B28" s="58"/>
      <c r="E28" s="94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</row>
    <row r="29" spans="1:16" ht="16.5" customHeight="1" x14ac:dyDescent="0.25">
      <c r="A29" s="84" t="s">
        <v>112</v>
      </c>
      <c r="D29" s="94">
        <v>22</v>
      </c>
      <c r="E29" s="94"/>
      <c r="F29" s="3">
        <v>0</v>
      </c>
      <c r="G29" s="3"/>
      <c r="H29" s="3">
        <v>0</v>
      </c>
      <c r="I29" s="3"/>
      <c r="J29" s="3">
        <v>0</v>
      </c>
      <c r="K29" s="3"/>
      <c r="L29" s="3">
        <v>-19200</v>
      </c>
      <c r="M29" s="3"/>
      <c r="N29" s="3">
        <v>0</v>
      </c>
      <c r="O29" s="3"/>
      <c r="P29" s="3">
        <f>SUM(F29:N29)</f>
        <v>-19200</v>
      </c>
    </row>
    <row r="30" spans="1:16" ht="16.5" customHeight="1" x14ac:dyDescent="0.25">
      <c r="A30" s="84" t="s">
        <v>115</v>
      </c>
      <c r="E30" s="94"/>
      <c r="F30" s="3">
        <v>0</v>
      </c>
      <c r="G30" s="3"/>
      <c r="H30" s="3">
        <v>0</v>
      </c>
      <c r="I30" s="3"/>
      <c r="J30" s="3">
        <v>0</v>
      </c>
      <c r="K30" s="3"/>
      <c r="L30" s="3">
        <v>-117</v>
      </c>
      <c r="M30" s="3"/>
      <c r="N30" s="3">
        <v>0</v>
      </c>
      <c r="O30" s="3"/>
      <c r="P30" s="3">
        <f>SUM(F30:N30)</f>
        <v>-117</v>
      </c>
    </row>
    <row r="31" spans="1:16" ht="8.1" customHeight="1" x14ac:dyDescent="0.25">
      <c r="A31" s="63"/>
      <c r="E31" s="94"/>
      <c r="F31" s="98"/>
      <c r="G31" s="83"/>
      <c r="H31" s="98"/>
      <c r="I31" s="83"/>
      <c r="J31" s="98"/>
      <c r="K31" s="83"/>
      <c r="L31" s="98"/>
      <c r="M31" s="83"/>
      <c r="N31" s="98"/>
      <c r="O31" s="83"/>
      <c r="P31" s="98"/>
    </row>
    <row r="32" spans="1:16" ht="16.350000000000001" customHeight="1" thickBot="1" x14ac:dyDescent="0.3">
      <c r="A32" s="58" t="s">
        <v>116</v>
      </c>
      <c r="E32" s="94"/>
      <c r="F32" s="100">
        <f>SUM(F26:F30)</f>
        <v>120000</v>
      </c>
      <c r="G32" s="83"/>
      <c r="H32" s="100">
        <f>SUM(H26:H30)</f>
        <v>113523</v>
      </c>
      <c r="I32" s="83"/>
      <c r="J32" s="100">
        <f>SUM(J26:J30)</f>
        <v>9858</v>
      </c>
      <c r="K32" s="83"/>
      <c r="L32" s="100">
        <f>SUM(L26:L30)</f>
        <v>18011</v>
      </c>
      <c r="M32" s="83"/>
      <c r="N32" s="100">
        <f>SUM(N26:N30)</f>
        <v>-3932</v>
      </c>
      <c r="O32" s="83"/>
      <c r="P32" s="100">
        <f>SUM(P26:P30)</f>
        <v>257460</v>
      </c>
    </row>
    <row r="33" spans="1:16" ht="15" customHeight="1" thickTop="1" x14ac:dyDescent="0.25">
      <c r="A33" s="58"/>
      <c r="E33" s="94"/>
      <c r="G33" s="83"/>
      <c r="I33" s="83"/>
      <c r="K33" s="83"/>
      <c r="M33" s="83"/>
      <c r="N33" s="83"/>
      <c r="O33" s="83"/>
    </row>
    <row r="34" spans="1:16" ht="15" customHeight="1" x14ac:dyDescent="0.25">
      <c r="A34" s="58"/>
      <c r="E34" s="94"/>
      <c r="G34" s="83"/>
      <c r="I34" s="83"/>
      <c r="K34" s="83"/>
      <c r="M34" s="83"/>
      <c r="N34" s="83"/>
      <c r="O34" s="83"/>
    </row>
    <row r="35" spans="1:16" ht="8.25" customHeight="1" x14ac:dyDescent="0.25">
      <c r="A35" s="58"/>
      <c r="E35" s="94"/>
      <c r="G35" s="83"/>
      <c r="I35" s="83"/>
      <c r="K35" s="83"/>
      <c r="M35" s="83"/>
      <c r="N35" s="83"/>
      <c r="O35" s="83"/>
    </row>
    <row r="36" spans="1:16" ht="22.35" customHeight="1" x14ac:dyDescent="0.25">
      <c r="A36" s="57" t="str">
        <f>'8'!A36</f>
        <v>The accompanying condensed notes to the interim financial information are an integral part of this interim financial information.</v>
      </c>
      <c r="B36" s="57"/>
      <c r="C36" s="57"/>
      <c r="D36" s="99"/>
      <c r="E36" s="87"/>
      <c r="F36" s="88"/>
      <c r="G36" s="87"/>
      <c r="H36" s="88"/>
      <c r="I36" s="87"/>
      <c r="J36" s="88"/>
      <c r="K36" s="87"/>
      <c r="L36" s="88"/>
      <c r="M36" s="87"/>
      <c r="N36" s="87"/>
      <c r="O36" s="87"/>
      <c r="P36" s="88"/>
    </row>
  </sheetData>
  <mergeCells count="2">
    <mergeCell ref="F7:N7"/>
    <mergeCell ref="J13:L13"/>
  </mergeCells>
  <pageMargins left="0.5" right="0.5" top="0.5" bottom="0.6" header="0.49" footer="0.4"/>
  <pageSetup paperSize="9" scale="98" firstPageNumber="7" fitToHeight="0" orientation="landscape" useFirstPageNumber="1" horizontalDpi="1200" verticalDpi="1200" r:id="rId1"/>
  <headerFooter>
    <oddFooter>&amp;R&amp;"Arial,Regular"&amp;10&amp;P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863FA1-79CC-45C4-AE63-30E5704E13E2}">
  <sheetPr>
    <tabColor rgb="FFCCFFCC"/>
  </sheetPr>
  <dimension ref="A1:N36"/>
  <sheetViews>
    <sheetView topLeftCell="A17" zoomScaleNormal="100" zoomScaleSheetLayoutView="100" workbookViewId="0">
      <selection activeCell="R26" sqref="R26"/>
    </sheetView>
  </sheetViews>
  <sheetFormatPr defaultColWidth="9.28515625" defaultRowHeight="16.5" customHeight="1" x14ac:dyDescent="0.25"/>
  <cols>
    <col min="1" max="2" width="1.5703125" style="62" customWidth="1"/>
    <col min="3" max="3" width="44.28515625" style="62" customWidth="1"/>
    <col min="4" max="4" width="6.28515625" style="60" customWidth="1"/>
    <col min="5" max="5" width="1" style="60" customWidth="1"/>
    <col min="6" max="6" width="12.7109375" style="60" customWidth="1"/>
    <col min="7" max="7" width="1" style="61" customWidth="1"/>
    <col min="8" max="8" width="12.7109375" style="62" customWidth="1"/>
    <col min="9" max="9" width="1" style="62" customWidth="1"/>
    <col min="10" max="10" width="13.28515625" style="61" customWidth="1"/>
    <col min="11" max="11" width="1" style="61" customWidth="1"/>
    <col min="12" max="12" width="15.7109375" style="61" customWidth="1"/>
    <col min="13" max="13" width="1" style="62" customWidth="1"/>
    <col min="14" max="14" width="11.7109375" style="61" customWidth="1"/>
    <col min="15" max="15" width="9.28515625" style="63" customWidth="1"/>
    <col min="16" max="16384" width="9.28515625" style="63"/>
  </cols>
  <sheetData>
    <row r="1" spans="1:14" ht="16.5" customHeight="1" x14ac:dyDescent="0.25">
      <c r="A1" s="58" t="str">
        <f>'5 (3m)'!A1</f>
        <v>Terabyte Plus Public Company Limited</v>
      </c>
      <c r="B1" s="58"/>
      <c r="C1" s="58"/>
      <c r="D1" s="59"/>
      <c r="H1" s="58"/>
      <c r="I1" s="58"/>
      <c r="J1" s="58"/>
      <c r="K1" s="58"/>
      <c r="L1" s="62"/>
      <c r="M1" s="58"/>
      <c r="N1" s="13" t="s">
        <v>6</v>
      </c>
    </row>
    <row r="2" spans="1:14" ht="16.5" customHeight="1" x14ac:dyDescent="0.25">
      <c r="A2" s="58" t="s">
        <v>90</v>
      </c>
      <c r="B2" s="58"/>
      <c r="C2" s="58"/>
      <c r="D2" s="59"/>
      <c r="H2" s="58"/>
      <c r="I2" s="58"/>
      <c r="J2" s="58"/>
      <c r="K2" s="58"/>
      <c r="L2" s="62"/>
      <c r="M2" s="58"/>
      <c r="N2" s="58"/>
    </row>
    <row r="3" spans="1:14" ht="16.5" customHeight="1" x14ac:dyDescent="0.25">
      <c r="A3" s="79" t="str">
        <f>'7 '!A3</f>
        <v>For the six-month period ended 30 June 2025</v>
      </c>
      <c r="B3" s="64"/>
      <c r="C3" s="64"/>
      <c r="D3" s="65"/>
      <c r="E3" s="66"/>
      <c r="F3" s="66"/>
      <c r="G3" s="67"/>
      <c r="H3" s="64"/>
      <c r="I3" s="64"/>
      <c r="J3" s="64"/>
      <c r="K3" s="64"/>
      <c r="L3" s="68"/>
      <c r="M3" s="64"/>
      <c r="N3" s="64"/>
    </row>
    <row r="4" spans="1:14" ht="15.95" customHeight="1" x14ac:dyDescent="0.25">
      <c r="A4" s="58"/>
      <c r="E4" s="69"/>
      <c r="F4" s="46"/>
      <c r="G4" s="70"/>
      <c r="H4" s="46"/>
      <c r="I4" s="46"/>
      <c r="J4" s="70"/>
      <c r="K4" s="70"/>
      <c r="L4" s="46"/>
      <c r="M4" s="46"/>
      <c r="N4" s="70"/>
    </row>
    <row r="5" spans="1:14" ht="15.95" customHeight="1" x14ac:dyDescent="0.25">
      <c r="A5" s="58"/>
      <c r="E5" s="69"/>
      <c r="F5" s="46"/>
      <c r="G5" s="70"/>
      <c r="H5" s="46"/>
      <c r="I5" s="46"/>
      <c r="J5" s="70"/>
      <c r="K5" s="70"/>
      <c r="L5" s="46"/>
      <c r="M5" s="46"/>
      <c r="N5" s="70"/>
    </row>
    <row r="6" spans="1:14" ht="15.95" customHeight="1" x14ac:dyDescent="0.25">
      <c r="A6" s="58"/>
      <c r="E6" s="61"/>
      <c r="F6" s="66"/>
      <c r="G6" s="67"/>
      <c r="H6" s="68"/>
      <c r="I6" s="68"/>
      <c r="J6" s="68"/>
      <c r="K6" s="68"/>
      <c r="L6" s="68"/>
      <c r="M6" s="68"/>
      <c r="N6" s="49" t="s">
        <v>117</v>
      </c>
    </row>
    <row r="7" spans="1:14" ht="15.95" customHeight="1" x14ac:dyDescent="0.25">
      <c r="A7" s="58"/>
      <c r="E7" s="61"/>
      <c r="F7" s="71" t="s">
        <v>97</v>
      </c>
      <c r="J7" s="59"/>
      <c r="K7" s="59"/>
      <c r="L7" s="59"/>
      <c r="N7" s="70"/>
    </row>
    <row r="8" spans="1:14" ht="15.95" customHeight="1" x14ac:dyDescent="0.25">
      <c r="A8" s="58"/>
      <c r="E8" s="61"/>
      <c r="F8" s="71" t="s">
        <v>99</v>
      </c>
      <c r="G8" s="70"/>
      <c r="H8" s="71" t="s">
        <v>100</v>
      </c>
      <c r="I8" s="70"/>
      <c r="J8" s="140" t="s">
        <v>101</v>
      </c>
      <c r="K8" s="140"/>
      <c r="L8" s="140"/>
      <c r="M8" s="70"/>
      <c r="N8" s="71" t="s">
        <v>103</v>
      </c>
    </row>
    <row r="9" spans="1:14" ht="15.95" customHeight="1" x14ac:dyDescent="0.25">
      <c r="A9" s="58"/>
      <c r="E9" s="61"/>
      <c r="F9" s="72" t="s">
        <v>104</v>
      </c>
      <c r="G9" s="70"/>
      <c r="H9" s="71" t="s">
        <v>105</v>
      </c>
      <c r="I9" s="70"/>
      <c r="J9" s="71" t="s">
        <v>60</v>
      </c>
      <c r="K9" s="4"/>
      <c r="L9" s="5" t="s">
        <v>61</v>
      </c>
      <c r="M9" s="70"/>
      <c r="N9" s="71" t="s">
        <v>118</v>
      </c>
    </row>
    <row r="10" spans="1:14" ht="15.95" customHeight="1" x14ac:dyDescent="0.25">
      <c r="A10" s="58"/>
      <c r="D10" s="130" t="s">
        <v>108</v>
      </c>
      <c r="E10" s="61"/>
      <c r="F10" s="30" t="s">
        <v>11</v>
      </c>
      <c r="G10" s="73"/>
      <c r="H10" s="30" t="s">
        <v>11</v>
      </c>
      <c r="I10" s="70"/>
      <c r="J10" s="30" t="s">
        <v>11</v>
      </c>
      <c r="K10" s="6"/>
      <c r="L10" s="30" t="s">
        <v>11</v>
      </c>
      <c r="M10" s="70"/>
      <c r="N10" s="30" t="s">
        <v>11</v>
      </c>
    </row>
    <row r="11" spans="1:14" ht="8.1" customHeight="1" x14ac:dyDescent="0.25">
      <c r="A11" s="58"/>
      <c r="D11" s="74"/>
      <c r="F11" s="33"/>
      <c r="G11" s="73"/>
      <c r="H11" s="33"/>
      <c r="I11" s="70"/>
      <c r="J11" s="33"/>
      <c r="K11" s="6"/>
      <c r="L11" s="33"/>
      <c r="M11" s="70"/>
      <c r="N11" s="33"/>
    </row>
    <row r="12" spans="1:14" ht="15.95" customHeight="1" x14ac:dyDescent="0.25">
      <c r="A12" s="58" t="s">
        <v>109</v>
      </c>
      <c r="B12" s="75"/>
      <c r="E12" s="61"/>
      <c r="F12" s="76">
        <v>75000</v>
      </c>
      <c r="G12" s="76"/>
      <c r="H12" s="76">
        <v>5964</v>
      </c>
      <c r="I12" s="76"/>
      <c r="J12" s="76">
        <v>8558</v>
      </c>
      <c r="K12" s="76"/>
      <c r="L12" s="76">
        <v>10833</v>
      </c>
      <c r="M12" s="76"/>
      <c r="N12" s="76">
        <f>SUM(F12:L12)</f>
        <v>100355</v>
      </c>
    </row>
    <row r="13" spans="1:14" ht="8.1" customHeight="1" x14ac:dyDescent="0.25">
      <c r="A13" s="58"/>
      <c r="B13" s="75"/>
      <c r="E13" s="61"/>
      <c r="F13" s="76"/>
      <c r="G13" s="76"/>
      <c r="H13" s="76"/>
      <c r="I13" s="76"/>
      <c r="J13" s="76"/>
      <c r="K13" s="76"/>
      <c r="L13" s="76"/>
      <c r="M13" s="76"/>
      <c r="N13" s="76"/>
    </row>
    <row r="14" spans="1:14" ht="15.95" customHeight="1" x14ac:dyDescent="0.25">
      <c r="A14" s="58" t="s">
        <v>110</v>
      </c>
      <c r="B14" s="75"/>
      <c r="E14" s="61"/>
      <c r="F14" s="76"/>
      <c r="G14" s="63"/>
      <c r="H14" s="76"/>
      <c r="I14" s="63"/>
      <c r="J14" s="76"/>
      <c r="K14" s="63"/>
      <c r="L14" s="76"/>
      <c r="M14" s="63"/>
      <c r="N14" s="76"/>
    </row>
    <row r="15" spans="1:14" ht="15.95" customHeight="1" x14ac:dyDescent="0.25">
      <c r="A15" s="62" t="s">
        <v>111</v>
      </c>
      <c r="E15" s="61"/>
      <c r="F15" s="76">
        <v>45000</v>
      </c>
      <c r="G15" s="76"/>
      <c r="H15" s="76">
        <v>107559</v>
      </c>
      <c r="I15" s="76"/>
      <c r="J15" s="76">
        <v>0</v>
      </c>
      <c r="K15" s="76"/>
      <c r="L15" s="76">
        <v>0</v>
      </c>
      <c r="M15" s="76"/>
      <c r="N15" s="76">
        <f>SUM(F15:L15)</f>
        <v>152559</v>
      </c>
    </row>
    <row r="16" spans="1:14" ht="15.95" customHeight="1" x14ac:dyDescent="0.25">
      <c r="A16" s="62" t="s">
        <v>112</v>
      </c>
      <c r="B16" s="75"/>
      <c r="E16" s="61"/>
      <c r="F16" s="76">
        <v>0</v>
      </c>
      <c r="G16" s="76"/>
      <c r="H16" s="76">
        <v>0</v>
      </c>
      <c r="I16" s="76"/>
      <c r="J16" s="76">
        <v>0</v>
      </c>
      <c r="K16" s="76"/>
      <c r="L16" s="76">
        <v>-10800</v>
      </c>
      <c r="M16" s="76"/>
      <c r="N16" s="76">
        <f>SUM(F16:M16)</f>
        <v>-10800</v>
      </c>
    </row>
    <row r="17" spans="1:14" ht="15.95" customHeight="1" x14ac:dyDescent="0.25">
      <c r="A17" s="62" t="s">
        <v>81</v>
      </c>
      <c r="E17" s="61"/>
      <c r="F17" s="77">
        <v>0</v>
      </c>
      <c r="G17" s="76"/>
      <c r="H17" s="77">
        <v>0</v>
      </c>
      <c r="I17" s="76"/>
      <c r="J17" s="77">
        <v>0</v>
      </c>
      <c r="K17" s="46"/>
      <c r="L17" s="131">
        <v>10958</v>
      </c>
      <c r="M17" s="46"/>
      <c r="N17" s="77">
        <f>SUM(F17:M17)</f>
        <v>10958</v>
      </c>
    </row>
    <row r="18" spans="1:14" ht="8.1" customHeight="1" x14ac:dyDescent="0.25">
      <c r="E18" s="61"/>
      <c r="F18" s="46"/>
      <c r="G18" s="46"/>
      <c r="H18" s="46"/>
      <c r="I18" s="46"/>
      <c r="J18" s="46"/>
      <c r="K18" s="46"/>
      <c r="L18" s="46"/>
      <c r="M18" s="46"/>
      <c r="N18" s="46"/>
    </row>
    <row r="19" spans="1:14" ht="15.95" customHeight="1" thickBot="1" x14ac:dyDescent="0.3">
      <c r="A19" s="58" t="s">
        <v>113</v>
      </c>
      <c r="E19" s="61"/>
      <c r="F19" s="80">
        <f>SUM(F12:F17)</f>
        <v>120000</v>
      </c>
      <c r="G19" s="46"/>
      <c r="H19" s="80">
        <f>SUM(H12:H17)</f>
        <v>113523</v>
      </c>
      <c r="I19" s="46"/>
      <c r="J19" s="80">
        <f>SUM(J12:J17)</f>
        <v>8558</v>
      </c>
      <c r="K19" s="46"/>
      <c r="L19" s="80">
        <f>SUM(L12:L17)</f>
        <v>10991</v>
      </c>
      <c r="M19" s="46"/>
      <c r="N19" s="80">
        <f>SUM(N12:N17)</f>
        <v>253072</v>
      </c>
    </row>
    <row r="20" spans="1:14" ht="15.95" customHeight="1" thickTop="1" x14ac:dyDescent="0.25">
      <c r="A20" s="58"/>
      <c r="E20" s="61"/>
      <c r="F20" s="46"/>
      <c r="G20" s="46"/>
      <c r="H20" s="46"/>
      <c r="I20" s="46"/>
      <c r="J20" s="46"/>
      <c r="K20" s="46"/>
      <c r="L20" s="46"/>
      <c r="M20" s="46"/>
      <c r="N20" s="46"/>
    </row>
    <row r="21" spans="1:14" ht="15.95" customHeight="1" x14ac:dyDescent="0.25">
      <c r="A21" s="58"/>
      <c r="E21" s="61"/>
      <c r="F21" s="46"/>
      <c r="G21" s="46"/>
      <c r="H21" s="46"/>
      <c r="I21" s="46"/>
      <c r="J21" s="46"/>
      <c r="K21" s="46"/>
      <c r="L21" s="46"/>
      <c r="M21" s="46"/>
      <c r="N21" s="46"/>
    </row>
    <row r="22" spans="1:14" ht="15.95" customHeight="1" x14ac:dyDescent="0.25">
      <c r="A22" s="58" t="s">
        <v>114</v>
      </c>
      <c r="B22" s="75"/>
      <c r="E22" s="61"/>
      <c r="F22" s="76">
        <v>120000</v>
      </c>
      <c r="G22" s="76"/>
      <c r="H22" s="76">
        <v>113523</v>
      </c>
      <c r="I22" s="76"/>
      <c r="J22" s="76">
        <v>9858</v>
      </c>
      <c r="K22" s="76"/>
      <c r="L22" s="76">
        <v>23763</v>
      </c>
      <c r="M22" s="76"/>
      <c r="N22" s="76">
        <f>SUM(F22:L22)</f>
        <v>267144</v>
      </c>
    </row>
    <row r="23" spans="1:14" ht="8.1" customHeight="1" x14ac:dyDescent="0.25">
      <c r="A23" s="58"/>
      <c r="B23" s="75"/>
      <c r="E23" s="61"/>
      <c r="F23" s="76"/>
      <c r="G23" s="76"/>
      <c r="H23" s="76"/>
      <c r="I23" s="76"/>
      <c r="J23" s="76"/>
      <c r="K23" s="76"/>
      <c r="L23" s="76"/>
      <c r="M23" s="76"/>
      <c r="N23" s="76"/>
    </row>
    <row r="24" spans="1:14" ht="15.95" customHeight="1" x14ac:dyDescent="0.25">
      <c r="A24" s="58" t="s">
        <v>110</v>
      </c>
      <c r="B24" s="75"/>
      <c r="E24" s="61"/>
      <c r="F24" s="76"/>
      <c r="G24" s="63"/>
      <c r="H24" s="76"/>
      <c r="I24" s="63"/>
      <c r="J24" s="76"/>
      <c r="K24" s="63"/>
      <c r="L24" s="76"/>
      <c r="M24" s="63"/>
      <c r="N24" s="76"/>
    </row>
    <row r="25" spans="1:14" ht="15.95" customHeight="1" x14ac:dyDescent="0.25">
      <c r="A25" s="62" t="s">
        <v>112</v>
      </c>
      <c r="B25" s="75"/>
      <c r="D25" s="60">
        <v>22</v>
      </c>
      <c r="E25" s="61"/>
      <c r="F25" s="76">
        <v>0</v>
      </c>
      <c r="G25" s="76"/>
      <c r="H25" s="76">
        <v>0</v>
      </c>
      <c r="I25" s="76"/>
      <c r="J25" s="76">
        <v>0</v>
      </c>
      <c r="K25" s="76"/>
      <c r="L25" s="76">
        <v>-19200</v>
      </c>
      <c r="M25" s="76"/>
      <c r="N25" s="76">
        <f>SUM(F25:L25)</f>
        <v>-19200</v>
      </c>
    </row>
    <row r="26" spans="1:14" ht="15.95" customHeight="1" x14ac:dyDescent="0.25">
      <c r="A26" s="62" t="s">
        <v>81</v>
      </c>
      <c r="E26" s="61"/>
      <c r="F26" s="77">
        <v>0</v>
      </c>
      <c r="G26" s="76"/>
      <c r="H26" s="77">
        <v>0</v>
      </c>
      <c r="I26" s="76"/>
      <c r="J26" s="77">
        <v>0</v>
      </c>
      <c r="K26" s="46"/>
      <c r="L26" s="131">
        <v>9900</v>
      </c>
      <c r="M26" s="46"/>
      <c r="N26" s="77">
        <f>SUM(F26:L26)</f>
        <v>9900</v>
      </c>
    </row>
    <row r="27" spans="1:14" ht="8.1" customHeight="1" x14ac:dyDescent="0.25">
      <c r="E27" s="61"/>
      <c r="F27" s="46"/>
      <c r="G27" s="46"/>
      <c r="H27" s="46"/>
      <c r="I27" s="46"/>
      <c r="J27" s="46"/>
      <c r="K27" s="46"/>
      <c r="L27" s="46"/>
      <c r="M27" s="46"/>
      <c r="N27" s="46"/>
    </row>
    <row r="28" spans="1:14" ht="15.95" customHeight="1" thickBot="1" x14ac:dyDescent="0.3">
      <c r="A28" s="58" t="s">
        <v>116</v>
      </c>
      <c r="E28" s="61"/>
      <c r="F28" s="80">
        <f>SUM(F22:F26)</f>
        <v>120000</v>
      </c>
      <c r="G28" s="46"/>
      <c r="H28" s="80">
        <f>SUM(H22:H26)</f>
        <v>113523</v>
      </c>
      <c r="I28" s="46"/>
      <c r="J28" s="80">
        <f>SUM(J22:J26)</f>
        <v>9858</v>
      </c>
      <c r="K28" s="46"/>
      <c r="L28" s="80">
        <f>SUM(L22:L26)</f>
        <v>14463</v>
      </c>
      <c r="M28" s="46"/>
      <c r="N28" s="80">
        <f>SUM(N22:N26)</f>
        <v>257844</v>
      </c>
    </row>
    <row r="29" spans="1:14" ht="15.95" customHeight="1" thickTop="1" x14ac:dyDescent="0.25">
      <c r="A29" s="58"/>
      <c r="E29" s="61"/>
      <c r="F29" s="46"/>
      <c r="G29" s="46"/>
      <c r="H29" s="46"/>
      <c r="I29" s="46"/>
      <c r="J29" s="46"/>
      <c r="K29" s="46"/>
      <c r="L29" s="46"/>
      <c r="M29" s="46"/>
      <c r="N29" s="46"/>
    </row>
    <row r="30" spans="1:14" ht="15.95" customHeight="1" x14ac:dyDescent="0.25">
      <c r="A30" s="58"/>
      <c r="E30" s="61"/>
      <c r="F30" s="46"/>
      <c r="G30" s="46"/>
      <c r="H30" s="46"/>
      <c r="I30" s="46"/>
      <c r="J30" s="46"/>
      <c r="K30" s="46"/>
      <c r="L30" s="46"/>
      <c r="M30" s="46"/>
      <c r="N30" s="46"/>
    </row>
    <row r="31" spans="1:14" ht="15.95" customHeight="1" x14ac:dyDescent="0.25">
      <c r="A31" s="58"/>
      <c r="E31" s="61"/>
      <c r="F31" s="46"/>
      <c r="G31" s="46"/>
      <c r="H31" s="46"/>
      <c r="I31" s="46"/>
      <c r="J31" s="46"/>
      <c r="K31" s="46"/>
      <c r="L31" s="46"/>
      <c r="M31" s="46"/>
      <c r="N31" s="46"/>
    </row>
    <row r="32" spans="1:14" ht="14.25" customHeight="1" x14ac:dyDescent="0.25">
      <c r="A32" s="58"/>
      <c r="E32" s="61"/>
      <c r="F32" s="46"/>
      <c r="G32" s="46"/>
      <c r="H32" s="46"/>
      <c r="I32" s="46"/>
      <c r="J32" s="46"/>
      <c r="K32" s="46"/>
      <c r="L32" s="46"/>
      <c r="M32" s="46"/>
      <c r="N32" s="46"/>
    </row>
    <row r="33" spans="1:14" ht="15.95" customHeight="1" x14ac:dyDescent="0.25">
      <c r="A33" s="58"/>
      <c r="E33" s="61"/>
      <c r="F33" s="46"/>
      <c r="G33" s="46"/>
      <c r="H33" s="46"/>
      <c r="I33" s="46"/>
      <c r="J33" s="46"/>
      <c r="K33" s="46"/>
      <c r="L33" s="46"/>
      <c r="M33" s="46"/>
      <c r="N33" s="46"/>
    </row>
    <row r="34" spans="1:14" ht="12" customHeight="1" x14ac:dyDescent="0.25">
      <c r="A34" s="58"/>
      <c r="E34" s="61"/>
      <c r="F34" s="46"/>
      <c r="G34" s="46"/>
      <c r="H34" s="46"/>
      <c r="I34" s="46"/>
      <c r="J34" s="46"/>
      <c r="K34" s="46"/>
      <c r="L34" s="46"/>
      <c r="M34" s="46"/>
      <c r="N34" s="46"/>
    </row>
    <row r="35" spans="1:14" ht="14.25" customHeight="1" x14ac:dyDescent="0.25"/>
    <row r="36" spans="1:14" ht="22.35" customHeight="1" x14ac:dyDescent="0.25">
      <c r="A36" s="68" t="s">
        <v>35</v>
      </c>
      <c r="B36" s="68"/>
      <c r="C36" s="68"/>
      <c r="D36" s="66"/>
      <c r="E36" s="66"/>
      <c r="F36" s="78"/>
      <c r="G36" s="78"/>
      <c r="H36" s="78"/>
      <c r="I36" s="78"/>
      <c r="J36" s="78"/>
      <c r="K36" s="78"/>
      <c r="L36" s="78"/>
      <c r="M36" s="78"/>
      <c r="N36" s="78"/>
    </row>
  </sheetData>
  <mergeCells count="1">
    <mergeCell ref="J8:L8"/>
  </mergeCells>
  <pageMargins left="1" right="1" top="0.5" bottom="0.6" header="0.49" footer="0.4"/>
  <pageSetup paperSize="9" firstPageNumber="8" fitToHeight="0" orientation="landscape" useFirstPageNumber="1" horizontalDpi="1200" verticalDpi="1200" r:id="rId1"/>
  <headerFooter>
    <oddFooter>&amp;R&amp;"Arial,Regular"&amp;10&amp;P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016C69-9596-436E-9CF7-9C0945B2BC50}">
  <sheetPr>
    <tabColor rgb="FFCCFFCC"/>
  </sheetPr>
  <dimension ref="A1:L110"/>
  <sheetViews>
    <sheetView tabSelected="1" zoomScale="85" zoomScaleNormal="85" zoomScaleSheetLayoutView="90" zoomScalePageLayoutView="70" workbookViewId="0">
      <selection activeCell="O8" sqref="O8"/>
    </sheetView>
  </sheetViews>
  <sheetFormatPr defaultColWidth="9.28515625" defaultRowHeight="16.149999999999999" customHeight="1" x14ac:dyDescent="0.25"/>
  <cols>
    <col min="1" max="1" width="1.5703125" style="9" customWidth="1"/>
    <col min="2" max="2" width="1.28515625" style="9" customWidth="1"/>
    <col min="3" max="3" width="45.28515625" style="9" customWidth="1"/>
    <col min="4" max="4" width="6.28515625" style="8" customWidth="1"/>
    <col min="5" max="5" width="0.5703125" style="9" customWidth="1"/>
    <col min="6" max="6" width="11.28515625" style="10" customWidth="1"/>
    <col min="7" max="7" width="0.5703125" style="9" customWidth="1"/>
    <col min="8" max="8" width="11.28515625" style="10" customWidth="1"/>
    <col min="9" max="9" width="0.5703125" style="8" customWidth="1"/>
    <col min="10" max="10" width="11.28515625" style="10" customWidth="1"/>
    <col min="11" max="11" width="0.5703125" style="9" customWidth="1"/>
    <col min="12" max="12" width="11.28515625" style="10" customWidth="1"/>
    <col min="13" max="13" width="9.28515625" style="14" customWidth="1"/>
    <col min="14" max="16384" width="9.28515625" style="14"/>
  </cols>
  <sheetData>
    <row r="1" spans="1:12" ht="16.5" customHeight="1" x14ac:dyDescent="0.25">
      <c r="A1" s="7" t="str">
        <f>'8'!A1</f>
        <v>Terabyte Plus Public Company Limited</v>
      </c>
      <c r="B1" s="7"/>
      <c r="C1" s="7"/>
      <c r="D1" s="32"/>
      <c r="G1" s="35"/>
      <c r="I1" s="50"/>
      <c r="K1" s="35"/>
    </row>
    <row r="2" spans="1:12" ht="16.5" customHeight="1" x14ac:dyDescent="0.25">
      <c r="A2" s="7" t="s">
        <v>119</v>
      </c>
      <c r="B2" s="7"/>
      <c r="C2" s="7"/>
      <c r="D2" s="32"/>
      <c r="G2" s="35"/>
      <c r="I2" s="50"/>
      <c r="K2" s="35"/>
    </row>
    <row r="3" spans="1:12" ht="16.5" customHeight="1" x14ac:dyDescent="0.25">
      <c r="A3" s="15" t="str">
        <f>+'8'!A3</f>
        <v>For the six-month period ended 30 June 2025</v>
      </c>
      <c r="B3" s="15"/>
      <c r="C3" s="15"/>
      <c r="D3" s="29"/>
      <c r="E3" s="17"/>
      <c r="F3" s="18"/>
      <c r="G3" s="42"/>
      <c r="H3" s="18"/>
      <c r="I3" s="51"/>
      <c r="J3" s="18"/>
      <c r="K3" s="42"/>
      <c r="L3" s="18"/>
    </row>
    <row r="4" spans="1:12" ht="16.5" customHeight="1" x14ac:dyDescent="0.25">
      <c r="G4" s="35"/>
      <c r="I4" s="50"/>
      <c r="K4" s="35"/>
    </row>
    <row r="5" spans="1:12" ht="16.5" customHeight="1" x14ac:dyDescent="0.25">
      <c r="G5" s="35"/>
      <c r="I5" s="50"/>
      <c r="K5" s="35"/>
    </row>
    <row r="6" spans="1:12" ht="16.5" customHeight="1" x14ac:dyDescent="0.25">
      <c r="F6" s="136" t="s">
        <v>3</v>
      </c>
      <c r="G6" s="136"/>
      <c r="H6" s="136"/>
      <c r="I6" s="48"/>
      <c r="J6" s="136" t="s">
        <v>4</v>
      </c>
      <c r="K6" s="136"/>
      <c r="L6" s="136"/>
    </row>
    <row r="7" spans="1:12" ht="16.5" customHeight="1" x14ac:dyDescent="0.25">
      <c r="A7" s="14"/>
      <c r="E7" s="7"/>
      <c r="F7" s="137" t="s">
        <v>5</v>
      </c>
      <c r="G7" s="137"/>
      <c r="H7" s="137"/>
      <c r="I7" s="23"/>
      <c r="J7" s="137" t="s">
        <v>5</v>
      </c>
      <c r="K7" s="137"/>
      <c r="L7" s="137"/>
    </row>
    <row r="8" spans="1:12" ht="16.5" customHeight="1" x14ac:dyDescent="0.25">
      <c r="E8" s="7"/>
      <c r="F8" s="27">
        <v>2025</v>
      </c>
      <c r="G8" s="28"/>
      <c r="H8" s="27">
        <v>2024</v>
      </c>
      <c r="I8" s="32"/>
      <c r="J8" s="27">
        <v>2025</v>
      </c>
      <c r="K8" s="28"/>
      <c r="L8" s="27">
        <v>2024</v>
      </c>
    </row>
    <row r="9" spans="1:12" ht="16.5" customHeight="1" x14ac:dyDescent="0.25">
      <c r="D9" s="29" t="s">
        <v>10</v>
      </c>
      <c r="E9" s="7"/>
      <c r="F9" s="30" t="s">
        <v>11</v>
      </c>
      <c r="G9" s="27"/>
      <c r="H9" s="30" t="s">
        <v>11</v>
      </c>
      <c r="I9" s="27"/>
      <c r="J9" s="30" t="s">
        <v>11</v>
      </c>
      <c r="K9" s="27"/>
      <c r="L9" s="30" t="s">
        <v>11</v>
      </c>
    </row>
    <row r="10" spans="1:12" ht="16.5" customHeight="1" x14ac:dyDescent="0.25">
      <c r="D10" s="32"/>
      <c r="E10" s="7"/>
      <c r="G10" s="35"/>
      <c r="I10" s="50"/>
      <c r="K10" s="27"/>
    </row>
    <row r="11" spans="1:12" ht="16.5" customHeight="1" x14ac:dyDescent="0.25">
      <c r="A11" s="7" t="s">
        <v>120</v>
      </c>
      <c r="G11" s="35"/>
      <c r="I11" s="50"/>
      <c r="K11" s="35"/>
    </row>
    <row r="12" spans="1:12" ht="16.5" customHeight="1" x14ac:dyDescent="0.25">
      <c r="A12" s="9" t="s">
        <v>85</v>
      </c>
      <c r="F12" s="10">
        <v>-232</v>
      </c>
      <c r="G12" s="36"/>
      <c r="H12" s="10">
        <v>12847</v>
      </c>
      <c r="I12" s="36"/>
      <c r="J12" s="10">
        <v>9471</v>
      </c>
      <c r="K12" s="36"/>
      <c r="L12" s="10">
        <v>12327</v>
      </c>
    </row>
    <row r="13" spans="1:12" ht="16.5" customHeight="1" x14ac:dyDescent="0.25">
      <c r="A13" s="9" t="s">
        <v>121</v>
      </c>
      <c r="G13" s="36"/>
      <c r="I13" s="36"/>
      <c r="K13" s="36"/>
    </row>
    <row r="14" spans="1:12" ht="16.5" customHeight="1" x14ac:dyDescent="0.25">
      <c r="B14" s="9" t="s">
        <v>122</v>
      </c>
      <c r="G14" s="36"/>
      <c r="I14" s="36"/>
      <c r="K14" s="36"/>
    </row>
    <row r="15" spans="1:12" ht="16.5" customHeight="1" x14ac:dyDescent="0.25">
      <c r="A15" s="9" t="s">
        <v>123</v>
      </c>
      <c r="B15" s="47" t="s">
        <v>124</v>
      </c>
      <c r="D15" s="8" t="s">
        <v>125</v>
      </c>
      <c r="F15" s="10">
        <v>7593</v>
      </c>
      <c r="G15" s="36"/>
      <c r="H15" s="10">
        <v>2864</v>
      </c>
      <c r="I15" s="36"/>
      <c r="J15" s="10">
        <v>6906</v>
      </c>
      <c r="K15" s="36"/>
      <c r="L15" s="10">
        <v>2205</v>
      </c>
    </row>
    <row r="16" spans="1:12" ht="16.5" customHeight="1" x14ac:dyDescent="0.25">
      <c r="B16" s="47" t="s">
        <v>126</v>
      </c>
      <c r="C16" s="47"/>
      <c r="D16" s="8" t="s">
        <v>127</v>
      </c>
      <c r="F16" s="10">
        <v>288</v>
      </c>
      <c r="G16" s="36"/>
      <c r="H16" s="10">
        <v>-122</v>
      </c>
      <c r="I16" s="36"/>
      <c r="J16" s="10">
        <v>145</v>
      </c>
      <c r="K16" s="36"/>
      <c r="L16" s="10">
        <v>3</v>
      </c>
    </row>
    <row r="17" spans="1:12" ht="16.5" customHeight="1" x14ac:dyDescent="0.25">
      <c r="B17" s="47" t="s">
        <v>128</v>
      </c>
      <c r="C17" s="47"/>
      <c r="D17" s="8">
        <v>11</v>
      </c>
      <c r="F17" s="10">
        <v>52</v>
      </c>
      <c r="G17" s="36"/>
      <c r="H17" s="10">
        <v>66</v>
      </c>
      <c r="I17" s="36"/>
      <c r="J17" s="10">
        <v>38</v>
      </c>
      <c r="K17" s="8"/>
      <c r="L17" s="10">
        <v>27</v>
      </c>
    </row>
    <row r="18" spans="1:12" ht="16.5" customHeight="1" x14ac:dyDescent="0.25">
      <c r="B18" s="47" t="s">
        <v>129</v>
      </c>
      <c r="F18" s="10">
        <v>-1429</v>
      </c>
      <c r="G18" s="36"/>
      <c r="H18" s="10">
        <v>-895</v>
      </c>
      <c r="I18" s="36"/>
      <c r="J18" s="10">
        <v>-1292</v>
      </c>
      <c r="K18" s="36"/>
      <c r="L18" s="10">
        <v>-604</v>
      </c>
    </row>
    <row r="19" spans="1:12" ht="16.5" customHeight="1" x14ac:dyDescent="0.25">
      <c r="B19" s="47" t="s">
        <v>130</v>
      </c>
      <c r="D19" s="45">
        <v>13</v>
      </c>
      <c r="F19" s="10">
        <v>0</v>
      </c>
      <c r="G19" s="36"/>
      <c r="H19" s="10" t="s">
        <v>26</v>
      </c>
      <c r="I19" s="36"/>
      <c r="J19" s="10">
        <v>-12300</v>
      </c>
      <c r="K19" s="36"/>
      <c r="L19" s="10">
        <v>-5459</v>
      </c>
    </row>
    <row r="20" spans="1:12" ht="16.149999999999999" customHeight="1" x14ac:dyDescent="0.25">
      <c r="B20" s="47" t="s">
        <v>131</v>
      </c>
      <c r="F20" s="10">
        <v>1147</v>
      </c>
      <c r="G20" s="36"/>
      <c r="H20" s="10">
        <v>817</v>
      </c>
      <c r="I20" s="36"/>
      <c r="J20" s="10">
        <v>1033</v>
      </c>
      <c r="K20" s="36"/>
      <c r="L20" s="10">
        <v>696</v>
      </c>
    </row>
    <row r="21" spans="1:12" ht="16.5" customHeight="1" x14ac:dyDescent="0.25">
      <c r="B21" s="47" t="s">
        <v>132</v>
      </c>
      <c r="F21" s="10">
        <v>1796</v>
      </c>
      <c r="G21" s="36"/>
      <c r="H21" s="10">
        <v>1685</v>
      </c>
      <c r="I21" s="36"/>
      <c r="J21" s="10">
        <v>1507</v>
      </c>
      <c r="K21" s="36"/>
      <c r="L21" s="10">
        <v>1458</v>
      </c>
    </row>
    <row r="22" spans="1:12" ht="16.5" customHeight="1" x14ac:dyDescent="0.25">
      <c r="B22" s="47" t="s">
        <v>133</v>
      </c>
      <c r="D22" s="44"/>
      <c r="F22" s="10">
        <v>-140</v>
      </c>
      <c r="G22" s="36"/>
      <c r="H22" s="10">
        <v>-114</v>
      </c>
      <c r="I22" s="36"/>
      <c r="J22" s="10">
        <v>-93</v>
      </c>
      <c r="K22" s="36"/>
      <c r="L22" s="10">
        <v>-114</v>
      </c>
    </row>
    <row r="23" spans="1:12" ht="16.5" customHeight="1" x14ac:dyDescent="0.25">
      <c r="B23" s="47" t="s">
        <v>171</v>
      </c>
      <c r="F23" s="10">
        <v>16</v>
      </c>
      <c r="G23" s="36"/>
      <c r="H23" s="10">
        <v>-1</v>
      </c>
      <c r="I23" s="36"/>
      <c r="J23" s="10">
        <v>14</v>
      </c>
      <c r="K23" s="8"/>
      <c r="L23" s="10">
        <v>-1</v>
      </c>
    </row>
    <row r="24" spans="1:12" ht="16.5" customHeight="1" x14ac:dyDescent="0.25">
      <c r="B24" s="47" t="s">
        <v>134</v>
      </c>
      <c r="F24" s="18">
        <v>53</v>
      </c>
      <c r="G24" s="36"/>
      <c r="H24" s="18">
        <v>0</v>
      </c>
      <c r="I24" s="36"/>
      <c r="J24" s="18">
        <v>53</v>
      </c>
      <c r="K24" s="8"/>
      <c r="L24" s="18">
        <v>0</v>
      </c>
    </row>
    <row r="25" spans="1:12" ht="16.5" customHeight="1" x14ac:dyDescent="0.25">
      <c r="B25" s="47"/>
      <c r="G25" s="36"/>
      <c r="I25" s="36"/>
      <c r="K25" s="36"/>
    </row>
    <row r="26" spans="1:12" ht="16.5" customHeight="1" x14ac:dyDescent="0.25">
      <c r="A26" s="14"/>
      <c r="B26" s="9" t="s">
        <v>135</v>
      </c>
    </row>
    <row r="27" spans="1:12" ht="16.5" customHeight="1" x14ac:dyDescent="0.25">
      <c r="C27" s="9" t="s">
        <v>136</v>
      </c>
      <c r="F27" s="10">
        <f>SUM(F12:F26)</f>
        <v>9144</v>
      </c>
      <c r="G27" s="14"/>
      <c r="H27" s="10">
        <f>SUM(H12:H26)</f>
        <v>17147</v>
      </c>
      <c r="I27" s="35"/>
      <c r="J27" s="10">
        <f>SUM(J12:J24)</f>
        <v>5482</v>
      </c>
      <c r="K27" s="10"/>
      <c r="L27" s="10">
        <f>SUM(L12:L24)</f>
        <v>10538</v>
      </c>
    </row>
    <row r="28" spans="1:12" ht="16.149999999999999" customHeight="1" x14ac:dyDescent="0.25">
      <c r="B28" s="9" t="s">
        <v>137</v>
      </c>
      <c r="D28" s="32"/>
      <c r="E28" s="7"/>
      <c r="G28" s="35"/>
      <c r="I28" s="52"/>
      <c r="J28" s="53"/>
      <c r="K28" s="54"/>
      <c r="L28" s="53"/>
    </row>
    <row r="29" spans="1:12" ht="16.5" customHeight="1" x14ac:dyDescent="0.25">
      <c r="B29" s="14"/>
      <c r="C29" s="47" t="s">
        <v>138</v>
      </c>
      <c r="D29" s="32"/>
      <c r="E29" s="7"/>
      <c r="F29" s="10">
        <v>-3521</v>
      </c>
      <c r="G29" s="52"/>
      <c r="H29" s="10">
        <v>14723</v>
      </c>
      <c r="I29" s="52"/>
      <c r="J29" s="10">
        <v>-12467</v>
      </c>
      <c r="K29" s="52"/>
      <c r="L29" s="10">
        <v>8917</v>
      </c>
    </row>
    <row r="30" spans="1:12" ht="16.5" customHeight="1" x14ac:dyDescent="0.25">
      <c r="C30" s="9" t="s">
        <v>139</v>
      </c>
      <c r="D30" s="32"/>
      <c r="E30" s="7"/>
      <c r="F30" s="10">
        <v>-2985</v>
      </c>
      <c r="G30" s="52"/>
      <c r="H30" s="10">
        <v>-3471</v>
      </c>
      <c r="I30" s="52"/>
      <c r="J30" s="132">
        <v>-1333</v>
      </c>
      <c r="K30" s="52"/>
      <c r="L30" s="132">
        <v>-2568</v>
      </c>
    </row>
    <row r="31" spans="1:12" ht="16.5" customHeight="1" x14ac:dyDescent="0.25">
      <c r="B31" s="14"/>
      <c r="C31" s="47" t="s">
        <v>140</v>
      </c>
      <c r="D31" s="32"/>
      <c r="E31" s="7"/>
      <c r="F31" s="10">
        <v>2834</v>
      </c>
      <c r="G31" s="52"/>
      <c r="H31" s="10">
        <v>-807</v>
      </c>
      <c r="I31" s="52"/>
      <c r="J31" s="10">
        <v>951</v>
      </c>
      <c r="K31" s="52"/>
      <c r="L31" s="10">
        <v>-2691</v>
      </c>
    </row>
    <row r="32" spans="1:12" ht="16.5" customHeight="1" x14ac:dyDescent="0.25">
      <c r="B32" s="14"/>
      <c r="C32" s="47" t="s">
        <v>141</v>
      </c>
      <c r="D32" s="32"/>
      <c r="E32" s="7"/>
      <c r="F32" s="10">
        <v>-16293</v>
      </c>
      <c r="G32" s="52"/>
      <c r="H32" s="10">
        <v>13636</v>
      </c>
      <c r="I32" s="52"/>
      <c r="J32" s="10">
        <v>-5311</v>
      </c>
      <c r="K32" s="52"/>
      <c r="L32" s="10">
        <v>10686</v>
      </c>
    </row>
    <row r="33" spans="1:12" ht="16.5" customHeight="1" x14ac:dyDescent="0.25">
      <c r="B33" s="14"/>
      <c r="C33" s="47" t="s">
        <v>142</v>
      </c>
      <c r="D33" s="32"/>
      <c r="E33" s="7"/>
      <c r="F33" s="10">
        <v>-12755</v>
      </c>
      <c r="G33" s="52"/>
      <c r="H33" s="10">
        <v>-14461</v>
      </c>
      <c r="I33" s="52"/>
      <c r="J33" s="10">
        <v>-15777</v>
      </c>
      <c r="K33" s="52"/>
      <c r="L33" s="10">
        <v>-11271</v>
      </c>
    </row>
    <row r="34" spans="1:12" ht="16.5" customHeight="1" x14ac:dyDescent="0.25">
      <c r="B34" s="14"/>
      <c r="C34" s="47" t="s">
        <v>143</v>
      </c>
      <c r="D34" s="32"/>
      <c r="E34" s="7"/>
      <c r="F34" s="10">
        <v>-4459</v>
      </c>
      <c r="G34" s="52"/>
      <c r="H34" s="10">
        <v>666</v>
      </c>
      <c r="I34" s="52"/>
      <c r="J34" s="10">
        <v>315</v>
      </c>
      <c r="K34" s="52"/>
      <c r="L34" s="10">
        <v>987</v>
      </c>
    </row>
    <row r="35" spans="1:12" ht="16.5" customHeight="1" x14ac:dyDescent="0.25">
      <c r="B35" s="14"/>
      <c r="C35" s="47" t="s">
        <v>144</v>
      </c>
      <c r="D35" s="32"/>
      <c r="E35" s="7"/>
      <c r="F35" s="10">
        <v>-4</v>
      </c>
      <c r="G35" s="52"/>
      <c r="H35" s="10">
        <v>234</v>
      </c>
      <c r="I35" s="52"/>
      <c r="J35" s="10">
        <v>-63</v>
      </c>
      <c r="K35" s="52"/>
      <c r="L35" s="10">
        <v>-343</v>
      </c>
    </row>
    <row r="36" spans="1:12" ht="16.5" customHeight="1" x14ac:dyDescent="0.25">
      <c r="B36" s="14"/>
      <c r="C36" s="47" t="s">
        <v>145</v>
      </c>
      <c r="D36" s="32"/>
      <c r="E36" s="7"/>
      <c r="F36" s="10">
        <v>-3940</v>
      </c>
      <c r="G36" s="52"/>
      <c r="H36" s="10">
        <v>-19398</v>
      </c>
      <c r="I36" s="52"/>
      <c r="J36" s="10">
        <v>-5520</v>
      </c>
      <c r="K36" s="52"/>
      <c r="L36" s="10">
        <v>-4587</v>
      </c>
    </row>
    <row r="37" spans="1:12" ht="16.149999999999999" customHeight="1" x14ac:dyDescent="0.25">
      <c r="B37" s="14"/>
      <c r="C37" s="47" t="s">
        <v>146</v>
      </c>
      <c r="D37" s="32"/>
      <c r="E37" s="7"/>
      <c r="F37" s="133">
        <v>15813</v>
      </c>
      <c r="G37" s="52"/>
      <c r="H37" s="133">
        <v>-10944</v>
      </c>
      <c r="I37" s="52"/>
      <c r="J37" s="37">
        <v>16196</v>
      </c>
      <c r="K37" s="52"/>
      <c r="L37" s="37">
        <v>-10577</v>
      </c>
    </row>
    <row r="38" spans="1:12" ht="16.149999999999999" customHeight="1" x14ac:dyDescent="0.25">
      <c r="B38" s="14"/>
      <c r="C38" s="47"/>
      <c r="D38" s="32"/>
      <c r="E38" s="7"/>
      <c r="F38" s="53"/>
      <c r="G38" s="52"/>
      <c r="H38" s="53"/>
    </row>
    <row r="39" spans="1:12" ht="16.149999999999999" customHeight="1" x14ac:dyDescent="0.25">
      <c r="A39" s="14"/>
      <c r="B39" s="9" t="s">
        <v>147</v>
      </c>
      <c r="C39" s="14"/>
      <c r="D39" s="32"/>
      <c r="E39" s="7"/>
      <c r="F39" s="132">
        <f>SUM(F26:F37)</f>
        <v>-16166</v>
      </c>
      <c r="G39" s="132"/>
      <c r="H39" s="132">
        <f>SUM(H26:H37)</f>
        <v>-2675</v>
      </c>
      <c r="I39" s="52"/>
      <c r="J39" s="132">
        <f>SUM(J26:J37)</f>
        <v>-17527</v>
      </c>
      <c r="K39" s="54"/>
      <c r="L39" s="132">
        <f>SUM(L26:L37)</f>
        <v>-909</v>
      </c>
    </row>
    <row r="40" spans="1:12" ht="16.149999999999999" customHeight="1" x14ac:dyDescent="0.25">
      <c r="A40" s="14"/>
      <c r="C40" s="47" t="s">
        <v>148</v>
      </c>
      <c r="D40" s="32"/>
      <c r="E40" s="7"/>
      <c r="F40" s="132">
        <v>-4771</v>
      </c>
      <c r="G40" s="132"/>
      <c r="H40" s="132">
        <v>-6072</v>
      </c>
      <c r="I40" s="52"/>
      <c r="J40" s="132">
        <v>-3519</v>
      </c>
      <c r="K40" s="54"/>
      <c r="L40" s="132">
        <v>-4591</v>
      </c>
    </row>
    <row r="41" spans="1:12" ht="16.149999999999999" customHeight="1" x14ac:dyDescent="0.25">
      <c r="A41" s="14"/>
      <c r="C41" s="47" t="s">
        <v>149</v>
      </c>
      <c r="D41" s="32"/>
      <c r="E41" s="7"/>
      <c r="F41" s="133">
        <v>4869</v>
      </c>
      <c r="G41" s="52"/>
      <c r="H41" s="133">
        <v>356</v>
      </c>
      <c r="I41" s="52"/>
      <c r="J41" s="133">
        <v>3603</v>
      </c>
      <c r="K41" s="52"/>
      <c r="L41" s="133" t="s">
        <v>26</v>
      </c>
    </row>
    <row r="42" spans="1:12" ht="16.5" customHeight="1" x14ac:dyDescent="0.25">
      <c r="A42" s="14"/>
      <c r="D42" s="32"/>
      <c r="E42" s="7"/>
      <c r="F42" s="53"/>
      <c r="G42" s="52"/>
      <c r="H42" s="53"/>
      <c r="I42" s="54"/>
      <c r="J42" s="53"/>
      <c r="K42" s="52"/>
      <c r="L42" s="53"/>
    </row>
    <row r="43" spans="1:12" ht="16.5" customHeight="1" x14ac:dyDescent="0.25">
      <c r="A43" s="7" t="s">
        <v>150</v>
      </c>
      <c r="B43" s="7"/>
      <c r="C43" s="14"/>
      <c r="D43" s="32"/>
      <c r="E43" s="132"/>
      <c r="F43" s="133">
        <f>SUM(F39:F41)</f>
        <v>-16068</v>
      </c>
      <c r="G43" s="132"/>
      <c r="H43" s="133">
        <f>SUM(H39:H41)</f>
        <v>-8391</v>
      </c>
      <c r="I43" s="54"/>
      <c r="J43" s="133">
        <f>SUM(J39:J41)</f>
        <v>-17443</v>
      </c>
      <c r="K43" s="52"/>
      <c r="L43" s="133">
        <f>SUM(L39:L41)</f>
        <v>-5500</v>
      </c>
    </row>
    <row r="44" spans="1:12" ht="16.5" customHeight="1" x14ac:dyDescent="0.25">
      <c r="A44" s="7"/>
      <c r="B44" s="7"/>
      <c r="C44" s="7"/>
      <c r="D44" s="32"/>
      <c r="E44" s="132"/>
      <c r="F44" s="132"/>
      <c r="G44" s="132"/>
      <c r="H44" s="132"/>
      <c r="I44" s="54"/>
      <c r="J44" s="132"/>
      <c r="K44" s="52"/>
      <c r="L44" s="132"/>
    </row>
    <row r="45" spans="1:12" ht="16.5" customHeight="1" x14ac:dyDescent="0.25">
      <c r="A45" s="7"/>
      <c r="B45" s="7"/>
      <c r="C45" s="7"/>
      <c r="D45" s="32"/>
      <c r="E45" s="132"/>
      <c r="F45" s="132"/>
      <c r="G45" s="132"/>
      <c r="H45" s="132"/>
      <c r="I45" s="54"/>
      <c r="J45" s="132"/>
      <c r="K45" s="52"/>
      <c r="L45" s="132"/>
    </row>
    <row r="46" spans="1:12" ht="16.5" customHeight="1" x14ac:dyDescent="0.25">
      <c r="A46" s="7"/>
      <c r="B46" s="7"/>
      <c r="C46" s="7"/>
      <c r="D46" s="32"/>
      <c r="E46" s="132"/>
      <c r="F46" s="132"/>
      <c r="G46" s="132"/>
      <c r="H46" s="132"/>
      <c r="I46" s="54"/>
      <c r="J46" s="132"/>
      <c r="K46" s="52"/>
      <c r="L46" s="132"/>
    </row>
    <row r="47" spans="1:12" ht="16.5" customHeight="1" x14ac:dyDescent="0.25">
      <c r="A47" s="7"/>
      <c r="B47" s="7"/>
      <c r="C47" s="7"/>
      <c r="D47" s="32"/>
      <c r="E47" s="132"/>
      <c r="F47" s="132"/>
      <c r="G47" s="132"/>
      <c r="H47" s="132"/>
      <c r="I47" s="54"/>
      <c r="J47" s="132"/>
      <c r="K47" s="52"/>
      <c r="L47" s="132"/>
    </row>
    <row r="48" spans="1:12" ht="16.5" customHeight="1" x14ac:dyDescent="0.25">
      <c r="A48" s="7"/>
      <c r="B48" s="7"/>
      <c r="C48" s="7"/>
      <c r="D48" s="32"/>
      <c r="E48" s="132"/>
      <c r="F48" s="132"/>
      <c r="G48" s="132"/>
      <c r="H48" s="132"/>
      <c r="I48" s="54"/>
      <c r="J48" s="132"/>
      <c r="K48" s="52"/>
      <c r="L48" s="132"/>
    </row>
    <row r="49" spans="1:12" ht="16.5" customHeight="1" x14ac:dyDescent="0.25">
      <c r="A49" s="7"/>
      <c r="B49" s="7"/>
      <c r="C49" s="7"/>
      <c r="D49" s="32"/>
      <c r="E49" s="132"/>
      <c r="F49" s="132"/>
      <c r="G49" s="132"/>
      <c r="H49" s="132"/>
      <c r="I49" s="54"/>
      <c r="J49" s="132"/>
      <c r="K49" s="52"/>
      <c r="L49" s="132"/>
    </row>
    <row r="50" spans="1:12" ht="16.5" customHeight="1" x14ac:dyDescent="0.25">
      <c r="A50" s="7"/>
      <c r="B50" s="7"/>
      <c r="C50" s="7"/>
      <c r="D50" s="32"/>
      <c r="E50" s="132"/>
      <c r="F50" s="132"/>
      <c r="G50" s="132"/>
      <c r="H50" s="132"/>
      <c r="I50" s="54"/>
      <c r="J50" s="132"/>
      <c r="K50" s="52"/>
      <c r="L50" s="132"/>
    </row>
    <row r="51" spans="1:12" ht="16.5" customHeight="1" x14ac:dyDescent="0.25">
      <c r="A51" s="7"/>
      <c r="B51" s="7"/>
      <c r="C51" s="7"/>
      <c r="D51" s="32"/>
      <c r="E51" s="132"/>
      <c r="F51" s="132"/>
      <c r="G51" s="132"/>
      <c r="H51" s="132"/>
      <c r="I51" s="54"/>
      <c r="J51" s="132"/>
      <c r="K51" s="52"/>
      <c r="L51" s="132"/>
    </row>
    <row r="52" spans="1:12" ht="16.5" customHeight="1" x14ac:dyDescent="0.25">
      <c r="A52" s="7"/>
      <c r="B52" s="7"/>
      <c r="C52" s="7"/>
      <c r="D52" s="32"/>
      <c r="E52" s="132"/>
      <c r="F52" s="132"/>
      <c r="G52" s="132"/>
      <c r="H52" s="132"/>
      <c r="I52" s="54"/>
      <c r="J52" s="132"/>
      <c r="K52" s="52"/>
      <c r="L52" s="132"/>
    </row>
    <row r="53" spans="1:12" ht="16.5" customHeight="1" x14ac:dyDescent="0.25">
      <c r="A53" s="7"/>
      <c r="B53" s="7"/>
      <c r="C53" s="7"/>
      <c r="D53" s="32"/>
      <c r="E53" s="132"/>
      <c r="F53" s="132"/>
      <c r="G53" s="132"/>
      <c r="H53" s="132"/>
      <c r="I53" s="54"/>
      <c r="J53" s="132"/>
      <c r="K53" s="52"/>
      <c r="L53" s="132"/>
    </row>
    <row r="54" spans="1:12" ht="9" customHeight="1" x14ac:dyDescent="0.25">
      <c r="A54" s="7"/>
      <c r="B54" s="7"/>
      <c r="C54" s="7"/>
      <c r="D54" s="32"/>
      <c r="E54" s="132"/>
      <c r="F54" s="132"/>
      <c r="G54" s="132"/>
      <c r="H54" s="132"/>
      <c r="I54" s="54"/>
      <c r="J54" s="132"/>
      <c r="K54" s="52"/>
      <c r="L54" s="132"/>
    </row>
    <row r="55" spans="1:12" ht="22.35" customHeight="1" x14ac:dyDescent="0.25">
      <c r="A55" s="141" t="s">
        <v>35</v>
      </c>
      <c r="B55" s="141"/>
      <c r="C55" s="141"/>
      <c r="D55" s="141"/>
      <c r="E55" s="141"/>
      <c r="F55" s="141"/>
      <c r="G55" s="141"/>
      <c r="H55" s="141"/>
      <c r="I55" s="141"/>
      <c r="J55" s="141"/>
      <c r="K55" s="141"/>
      <c r="L55" s="141"/>
    </row>
    <row r="56" spans="1:12" ht="16.149999999999999" customHeight="1" x14ac:dyDescent="0.25">
      <c r="A56" s="7" t="str">
        <f>+A1</f>
        <v>Terabyte Plus Public Company Limited</v>
      </c>
      <c r="B56" s="7"/>
      <c r="C56" s="7"/>
      <c r="D56" s="32"/>
      <c r="G56" s="35"/>
      <c r="I56" s="50"/>
      <c r="K56" s="35"/>
    </row>
    <row r="57" spans="1:12" ht="16.149999999999999" customHeight="1" x14ac:dyDescent="0.25">
      <c r="A57" s="7" t="str">
        <f>A2</f>
        <v xml:space="preserve">Statement of Cash Flows </v>
      </c>
      <c r="B57" s="7"/>
      <c r="C57" s="7"/>
      <c r="D57" s="32"/>
      <c r="G57" s="35"/>
      <c r="I57" s="50"/>
      <c r="K57" s="35"/>
    </row>
    <row r="58" spans="1:12" ht="16.149999999999999" customHeight="1" x14ac:dyDescent="0.25">
      <c r="A58" s="15" t="str">
        <f>+A3</f>
        <v>For the six-month period ended 30 June 2025</v>
      </c>
      <c r="B58" s="15"/>
      <c r="C58" s="15"/>
      <c r="D58" s="29"/>
      <c r="E58" s="17"/>
      <c r="F58" s="18"/>
      <c r="G58" s="42"/>
      <c r="H58" s="18"/>
      <c r="I58" s="51"/>
      <c r="J58" s="18"/>
      <c r="K58" s="42"/>
      <c r="L58" s="18"/>
    </row>
    <row r="59" spans="1:12" ht="16.5" customHeight="1" x14ac:dyDescent="0.25">
      <c r="A59" s="7"/>
      <c r="B59" s="7"/>
      <c r="C59" s="7"/>
      <c r="D59" s="32"/>
      <c r="G59" s="35"/>
      <c r="I59" s="50"/>
      <c r="K59" s="35"/>
    </row>
    <row r="60" spans="1:12" ht="16.5" customHeight="1" x14ac:dyDescent="0.25">
      <c r="A60" s="7"/>
      <c r="B60" s="7"/>
      <c r="C60" s="7"/>
      <c r="D60" s="32"/>
      <c r="G60" s="35"/>
      <c r="I60" s="50"/>
      <c r="K60" s="35"/>
    </row>
    <row r="61" spans="1:12" ht="16.5" customHeight="1" x14ac:dyDescent="0.25">
      <c r="F61" s="136" t="s">
        <v>3</v>
      </c>
      <c r="G61" s="136"/>
      <c r="H61" s="136"/>
      <c r="I61" s="48"/>
      <c r="J61" s="136" t="s">
        <v>4</v>
      </c>
      <c r="K61" s="136"/>
      <c r="L61" s="136"/>
    </row>
    <row r="62" spans="1:12" ht="16.5" customHeight="1" x14ac:dyDescent="0.25">
      <c r="A62" s="14"/>
      <c r="E62" s="7"/>
      <c r="F62" s="137" t="s">
        <v>5</v>
      </c>
      <c r="G62" s="137"/>
      <c r="H62" s="137"/>
      <c r="I62" s="23"/>
      <c r="J62" s="137" t="s">
        <v>5</v>
      </c>
      <c r="K62" s="137"/>
      <c r="L62" s="137"/>
    </row>
    <row r="63" spans="1:12" ht="16.5" customHeight="1" x14ac:dyDescent="0.25">
      <c r="E63" s="7"/>
      <c r="F63" s="27">
        <v>2025</v>
      </c>
      <c r="G63" s="28"/>
      <c r="H63" s="27">
        <v>2024</v>
      </c>
      <c r="I63" s="32"/>
      <c r="J63" s="27">
        <v>2025</v>
      </c>
      <c r="K63" s="28"/>
      <c r="L63" s="27">
        <v>2024</v>
      </c>
    </row>
    <row r="64" spans="1:12" ht="16.5" customHeight="1" x14ac:dyDescent="0.25">
      <c r="D64" s="29" t="s">
        <v>10</v>
      </c>
      <c r="E64" s="7"/>
      <c r="F64" s="30" t="s">
        <v>11</v>
      </c>
      <c r="G64" s="27"/>
      <c r="H64" s="30" t="s">
        <v>11</v>
      </c>
      <c r="I64" s="27"/>
      <c r="J64" s="30" t="s">
        <v>11</v>
      </c>
      <c r="K64" s="27"/>
      <c r="L64" s="30" t="s">
        <v>11</v>
      </c>
    </row>
    <row r="65" spans="1:12" ht="16.5" customHeight="1" x14ac:dyDescent="0.25">
      <c r="D65" s="32"/>
      <c r="E65" s="7"/>
      <c r="F65" s="53"/>
      <c r="G65" s="52"/>
      <c r="H65" s="53"/>
      <c r="I65" s="54"/>
      <c r="J65" s="53"/>
      <c r="K65" s="27"/>
      <c r="L65" s="53"/>
    </row>
    <row r="66" spans="1:12" ht="16.5" customHeight="1" x14ac:dyDescent="0.25">
      <c r="A66" s="7" t="s">
        <v>151</v>
      </c>
      <c r="E66" s="7"/>
      <c r="F66" s="53"/>
      <c r="G66" s="52"/>
      <c r="H66" s="53"/>
      <c r="I66" s="54"/>
      <c r="J66" s="53"/>
      <c r="K66" s="52"/>
      <c r="L66" s="53"/>
    </row>
    <row r="67" spans="1:12" ht="16.5" customHeight="1" x14ac:dyDescent="0.25">
      <c r="A67" s="9" t="s">
        <v>173</v>
      </c>
      <c r="E67" s="7"/>
      <c r="F67" s="132">
        <v>-60778</v>
      </c>
      <c r="G67" s="52"/>
      <c r="H67" s="132">
        <v>0</v>
      </c>
      <c r="I67" s="52"/>
      <c r="J67" s="132">
        <v>-50778</v>
      </c>
      <c r="K67" s="52"/>
      <c r="L67" s="132">
        <v>0</v>
      </c>
    </row>
    <row r="68" spans="1:12" ht="16.5" customHeight="1" x14ac:dyDescent="0.25">
      <c r="A68" s="9" t="s">
        <v>166</v>
      </c>
      <c r="D68" s="32"/>
      <c r="E68" s="7"/>
      <c r="F68" s="132">
        <v>27</v>
      </c>
      <c r="G68" s="52"/>
      <c r="H68" s="132">
        <v>1</v>
      </c>
      <c r="I68" s="52"/>
      <c r="J68" s="132">
        <v>16</v>
      </c>
      <c r="K68" s="52"/>
      <c r="L68" s="132">
        <v>1</v>
      </c>
    </row>
    <row r="69" spans="1:12" ht="16.5" customHeight="1" x14ac:dyDescent="0.25">
      <c r="A69" s="9" t="s">
        <v>167</v>
      </c>
      <c r="B69" s="14"/>
      <c r="E69" s="7"/>
      <c r="F69" s="132">
        <v>-4124</v>
      </c>
      <c r="G69" s="52"/>
      <c r="H69" s="132">
        <v>-331</v>
      </c>
      <c r="I69" s="52"/>
      <c r="J69" s="132">
        <v>-4080</v>
      </c>
      <c r="K69" s="52"/>
      <c r="L69" s="132">
        <v>-251</v>
      </c>
    </row>
    <row r="70" spans="1:12" ht="16.5" customHeight="1" x14ac:dyDescent="0.25">
      <c r="A70" s="9" t="s">
        <v>152</v>
      </c>
      <c r="E70" s="7"/>
      <c r="F70" s="132">
        <v>0</v>
      </c>
      <c r="G70" s="52"/>
      <c r="H70" s="132">
        <v>-1685</v>
      </c>
      <c r="I70" s="52"/>
      <c r="J70" s="132">
        <v>0</v>
      </c>
      <c r="K70" s="14"/>
      <c r="L70" s="132" t="s">
        <v>26</v>
      </c>
    </row>
    <row r="71" spans="1:12" ht="16.5" customHeight="1" x14ac:dyDescent="0.25">
      <c r="A71" s="9" t="s">
        <v>153</v>
      </c>
      <c r="E71" s="7"/>
      <c r="F71" s="132">
        <v>0</v>
      </c>
      <c r="G71" s="52"/>
      <c r="H71" s="132" t="s">
        <v>26</v>
      </c>
      <c r="I71" s="52"/>
      <c r="J71" s="132">
        <v>12300</v>
      </c>
      <c r="K71" s="14"/>
      <c r="L71" s="132">
        <v>5459</v>
      </c>
    </row>
    <row r="72" spans="1:12" ht="16.5" customHeight="1" x14ac:dyDescent="0.25">
      <c r="A72" s="9" t="s">
        <v>154</v>
      </c>
      <c r="D72" s="55"/>
      <c r="E72" s="7"/>
      <c r="F72" s="133">
        <v>890</v>
      </c>
      <c r="G72" s="52"/>
      <c r="H72" s="133">
        <v>395</v>
      </c>
      <c r="I72" s="52"/>
      <c r="J72" s="133">
        <v>819</v>
      </c>
      <c r="K72" s="52"/>
      <c r="L72" s="133">
        <v>326</v>
      </c>
    </row>
    <row r="73" spans="1:12" ht="16.5" customHeight="1" x14ac:dyDescent="0.25">
      <c r="D73" s="32"/>
      <c r="E73" s="7"/>
      <c r="F73" s="132"/>
      <c r="G73" s="52"/>
      <c r="H73" s="132"/>
      <c r="I73" s="52"/>
      <c r="J73" s="132"/>
      <c r="K73" s="52"/>
      <c r="L73" s="132"/>
    </row>
    <row r="74" spans="1:12" ht="16.5" customHeight="1" x14ac:dyDescent="0.25">
      <c r="A74" s="7" t="s">
        <v>178</v>
      </c>
      <c r="B74" s="7"/>
      <c r="C74" s="14"/>
      <c r="D74" s="32"/>
      <c r="E74" s="7"/>
      <c r="F74" s="132"/>
      <c r="G74" s="52"/>
      <c r="H74" s="132"/>
      <c r="I74" s="52"/>
      <c r="J74" s="132"/>
      <c r="K74" s="52"/>
      <c r="L74" s="132"/>
    </row>
    <row r="75" spans="1:12" ht="16.5" customHeight="1" x14ac:dyDescent="0.25">
      <c r="A75" s="7"/>
      <c r="B75" s="7" t="s">
        <v>179</v>
      </c>
      <c r="C75" s="7"/>
      <c r="D75" s="32"/>
      <c r="E75" s="7"/>
      <c r="F75" s="133">
        <f>SUM(F67:F72)</f>
        <v>-63985</v>
      </c>
      <c r="G75" s="132"/>
      <c r="H75" s="133">
        <f>SUM(H67:H72)</f>
        <v>-1620</v>
      </c>
      <c r="I75" s="54"/>
      <c r="J75" s="133">
        <f>SUM(J67:J72)</f>
        <v>-41723</v>
      </c>
      <c r="K75" s="52"/>
      <c r="L75" s="133">
        <f>SUM(L67:L72)</f>
        <v>5535</v>
      </c>
    </row>
    <row r="76" spans="1:12" ht="16.5" customHeight="1" x14ac:dyDescent="0.25">
      <c r="A76" s="7"/>
      <c r="B76" s="7"/>
      <c r="C76" s="14"/>
      <c r="D76" s="32"/>
      <c r="E76" s="7"/>
      <c r="F76" s="132"/>
      <c r="G76" s="52"/>
      <c r="H76" s="132"/>
      <c r="I76" s="54"/>
      <c r="J76" s="132"/>
      <c r="K76" s="52"/>
      <c r="L76" s="132"/>
    </row>
    <row r="77" spans="1:12" ht="16.5" customHeight="1" x14ac:dyDescent="0.25">
      <c r="A77" s="7" t="s">
        <v>155</v>
      </c>
      <c r="B77" s="7"/>
      <c r="C77" s="14"/>
      <c r="D77" s="32"/>
      <c r="E77" s="7"/>
      <c r="F77" s="132"/>
      <c r="G77" s="52"/>
      <c r="H77" s="132"/>
      <c r="I77" s="54"/>
      <c r="J77" s="132"/>
      <c r="K77" s="52"/>
      <c r="L77" s="132"/>
    </row>
    <row r="78" spans="1:12" ht="16.5" customHeight="1" x14ac:dyDescent="0.25">
      <c r="A78" s="47" t="s">
        <v>156</v>
      </c>
      <c r="B78" s="7"/>
      <c r="C78" s="14"/>
      <c r="E78" s="7"/>
      <c r="F78" s="132">
        <v>-3138</v>
      </c>
      <c r="G78" s="52"/>
      <c r="H78" s="132">
        <v>-1410</v>
      </c>
      <c r="I78" s="54"/>
      <c r="J78" s="132">
        <v>-2868</v>
      </c>
      <c r="K78" s="52"/>
      <c r="L78" s="132">
        <v>-1155</v>
      </c>
    </row>
    <row r="79" spans="1:12" ht="16.5" customHeight="1" x14ac:dyDescent="0.25">
      <c r="A79" s="47" t="s">
        <v>157</v>
      </c>
      <c r="B79" s="7"/>
      <c r="C79" s="14"/>
      <c r="E79" s="7"/>
      <c r="F79" s="132">
        <v>-787</v>
      </c>
      <c r="G79" s="52"/>
      <c r="H79" s="132">
        <v>-510</v>
      </c>
      <c r="I79" s="54"/>
      <c r="J79" s="132">
        <v>-710</v>
      </c>
      <c r="K79" s="52"/>
      <c r="L79" s="132">
        <v>-417</v>
      </c>
    </row>
    <row r="80" spans="1:12" ht="18" customHeight="1" x14ac:dyDescent="0.25">
      <c r="A80" s="47" t="s">
        <v>112</v>
      </c>
      <c r="B80" s="7"/>
      <c r="C80" s="14"/>
      <c r="D80" s="8">
        <v>22</v>
      </c>
      <c r="E80" s="7"/>
      <c r="F80" s="132">
        <v>-19200</v>
      </c>
      <c r="G80" s="52"/>
      <c r="H80" s="132">
        <v>-10800</v>
      </c>
      <c r="I80" s="52"/>
      <c r="J80" s="132">
        <v>-19200</v>
      </c>
      <c r="K80" s="52"/>
      <c r="L80" s="132">
        <v>-10800</v>
      </c>
    </row>
    <row r="81" spans="1:12" ht="18" customHeight="1" x14ac:dyDescent="0.25">
      <c r="A81" s="47" t="s">
        <v>158</v>
      </c>
      <c r="B81" s="7"/>
      <c r="C81" s="14"/>
      <c r="E81" s="7"/>
      <c r="F81" s="133">
        <v>0</v>
      </c>
      <c r="G81" s="52"/>
      <c r="H81" s="133">
        <v>152559</v>
      </c>
      <c r="I81" s="52"/>
      <c r="J81" s="133">
        <v>0</v>
      </c>
      <c r="K81" s="52"/>
      <c r="L81" s="133">
        <v>152559</v>
      </c>
    </row>
    <row r="82" spans="1:12" ht="16.5" customHeight="1" x14ac:dyDescent="0.25">
      <c r="A82" s="7"/>
      <c r="B82" s="7"/>
      <c r="C82" s="14"/>
      <c r="D82" s="32"/>
      <c r="E82" s="7"/>
      <c r="F82" s="132"/>
      <c r="G82" s="52"/>
      <c r="H82" s="132"/>
      <c r="I82" s="54"/>
      <c r="J82" s="132"/>
      <c r="K82" s="52"/>
      <c r="L82" s="132"/>
    </row>
    <row r="83" spans="1:12" ht="16.5" customHeight="1" x14ac:dyDescent="0.25">
      <c r="A83" s="7" t="s">
        <v>178</v>
      </c>
      <c r="B83" s="7"/>
      <c r="C83" s="14"/>
      <c r="D83" s="32"/>
      <c r="E83" s="7"/>
      <c r="F83" s="132"/>
      <c r="G83" s="52"/>
      <c r="H83" s="132"/>
      <c r="I83" s="54"/>
      <c r="J83" s="132"/>
      <c r="K83" s="52"/>
      <c r="L83" s="132"/>
    </row>
    <row r="84" spans="1:12" ht="16.5" customHeight="1" x14ac:dyDescent="0.25">
      <c r="A84" s="7"/>
      <c r="B84" s="7" t="s">
        <v>180</v>
      </c>
      <c r="C84" s="7"/>
      <c r="D84" s="32"/>
      <c r="E84" s="7"/>
      <c r="F84" s="133">
        <f>SUM(F78:F81)</f>
        <v>-23125</v>
      </c>
      <c r="G84" s="132"/>
      <c r="H84" s="133">
        <f>SUM(H78:H81)</f>
        <v>139839</v>
      </c>
      <c r="I84" s="54"/>
      <c r="J84" s="133">
        <f>SUM(J78:J81)</f>
        <v>-22778</v>
      </c>
      <c r="K84" s="52"/>
      <c r="L84" s="133">
        <f>SUM(L78:L81)</f>
        <v>140187</v>
      </c>
    </row>
    <row r="85" spans="1:12" ht="15.6" customHeight="1" x14ac:dyDescent="0.25">
      <c r="A85" s="14"/>
      <c r="B85" s="14"/>
      <c r="C85" s="7"/>
      <c r="D85" s="32"/>
      <c r="E85" s="7"/>
      <c r="F85" s="132"/>
      <c r="G85" s="52"/>
      <c r="H85" s="132"/>
      <c r="I85" s="132"/>
      <c r="J85" s="132"/>
      <c r="K85" s="52"/>
      <c r="L85" s="132"/>
    </row>
    <row r="86" spans="1:12" ht="15.6" customHeight="1" x14ac:dyDescent="0.25">
      <c r="A86" s="7" t="s">
        <v>181</v>
      </c>
      <c r="B86" s="7"/>
      <c r="C86" s="7"/>
      <c r="D86" s="32"/>
      <c r="E86" s="7"/>
      <c r="F86" s="132"/>
      <c r="G86" s="52"/>
      <c r="H86" s="132"/>
      <c r="I86" s="132"/>
      <c r="J86" s="132"/>
      <c r="K86" s="52"/>
      <c r="L86" s="132"/>
    </row>
    <row r="87" spans="1:12" ht="15.6" customHeight="1" x14ac:dyDescent="0.25">
      <c r="A87" s="7"/>
      <c r="B87" s="7" t="s">
        <v>182</v>
      </c>
      <c r="C87" s="7"/>
      <c r="D87" s="32"/>
      <c r="E87" s="7"/>
      <c r="F87" s="132">
        <v>-103178</v>
      </c>
      <c r="G87" s="52"/>
      <c r="H87" s="132">
        <v>129828</v>
      </c>
      <c r="I87" s="54"/>
      <c r="J87" s="132">
        <v>-81944</v>
      </c>
      <c r="K87" s="52"/>
      <c r="L87" s="132">
        <v>140222</v>
      </c>
    </row>
    <row r="88" spans="1:12" ht="15.6" customHeight="1" x14ac:dyDescent="0.25">
      <c r="A88" s="9" t="s">
        <v>163</v>
      </c>
      <c r="D88" s="32"/>
      <c r="E88" s="7"/>
      <c r="F88" s="133">
        <v>237686</v>
      </c>
      <c r="G88" s="52"/>
      <c r="H88" s="133">
        <v>97002</v>
      </c>
      <c r="I88" s="52"/>
      <c r="J88" s="133">
        <v>190498</v>
      </c>
      <c r="K88" s="52"/>
      <c r="L88" s="133">
        <v>64845</v>
      </c>
    </row>
    <row r="89" spans="1:12" ht="15.6" customHeight="1" x14ac:dyDescent="0.25">
      <c r="D89" s="32"/>
      <c r="E89" s="7"/>
      <c r="F89" s="53"/>
      <c r="G89" s="52"/>
      <c r="H89" s="53"/>
      <c r="I89" s="54"/>
      <c r="J89" s="53"/>
      <c r="K89" s="52"/>
      <c r="L89" s="53"/>
    </row>
    <row r="90" spans="1:12" ht="15.6" customHeight="1" thickBot="1" x14ac:dyDescent="0.3">
      <c r="A90" s="7" t="s">
        <v>164</v>
      </c>
      <c r="D90" s="32"/>
      <c r="E90" s="7"/>
      <c r="F90" s="134">
        <f>SUM(F87:F89)</f>
        <v>134508</v>
      </c>
      <c r="G90" s="52"/>
      <c r="H90" s="134">
        <f>SUM(H87:H88)</f>
        <v>226830</v>
      </c>
      <c r="I90" s="54"/>
      <c r="J90" s="134">
        <f>SUM(J87:J89)</f>
        <v>108554</v>
      </c>
      <c r="K90" s="52"/>
      <c r="L90" s="134">
        <f>SUM(L87:L88)</f>
        <v>205067</v>
      </c>
    </row>
    <row r="91" spans="1:12" ht="15.6" customHeight="1" thickTop="1" x14ac:dyDescent="0.25">
      <c r="E91" s="7"/>
      <c r="F91" s="53"/>
      <c r="G91" s="52"/>
      <c r="H91" s="53"/>
      <c r="I91" s="54"/>
      <c r="J91" s="53"/>
      <c r="K91" s="52"/>
      <c r="L91" s="53"/>
    </row>
    <row r="92" spans="1:12" ht="15.6" customHeight="1" x14ac:dyDescent="0.25">
      <c r="E92" s="7"/>
      <c r="F92" s="53"/>
      <c r="G92" s="52"/>
      <c r="H92" s="53"/>
      <c r="I92" s="54"/>
      <c r="J92" s="53"/>
      <c r="K92" s="52"/>
      <c r="L92" s="53"/>
    </row>
    <row r="93" spans="1:12" ht="15.6" customHeight="1" x14ac:dyDescent="0.25">
      <c r="A93" s="7" t="s">
        <v>159</v>
      </c>
      <c r="D93" s="32"/>
      <c r="E93" s="7"/>
      <c r="F93" s="53"/>
      <c r="G93" s="52"/>
      <c r="H93" s="53"/>
      <c r="I93" s="54"/>
      <c r="J93" s="53"/>
      <c r="K93" s="52"/>
      <c r="L93" s="53"/>
    </row>
    <row r="94" spans="1:12" ht="15.6" customHeight="1" x14ac:dyDescent="0.25">
      <c r="A94" s="9" t="s">
        <v>160</v>
      </c>
      <c r="D94" s="32"/>
      <c r="E94" s="7"/>
      <c r="F94" s="53"/>
      <c r="G94" s="52"/>
      <c r="H94" s="53"/>
      <c r="I94" s="54"/>
      <c r="J94" s="53"/>
      <c r="K94" s="52"/>
      <c r="L94" s="53"/>
    </row>
    <row r="95" spans="1:12" ht="15.4" customHeight="1" x14ac:dyDescent="0.25">
      <c r="A95" s="47" t="s">
        <v>174</v>
      </c>
      <c r="B95" s="47"/>
      <c r="E95" s="7"/>
      <c r="F95" s="10">
        <v>0</v>
      </c>
      <c r="H95" s="10">
        <v>323</v>
      </c>
      <c r="J95" s="10">
        <v>0</v>
      </c>
      <c r="L95" s="10">
        <v>323</v>
      </c>
    </row>
    <row r="96" spans="1:12" ht="15.6" customHeight="1" x14ac:dyDescent="0.25">
      <c r="A96" s="47" t="s">
        <v>168</v>
      </c>
      <c r="B96" s="47"/>
      <c r="E96" s="7"/>
      <c r="F96" s="10">
        <v>14</v>
      </c>
      <c r="H96" s="10">
        <v>0</v>
      </c>
      <c r="J96" s="10">
        <v>0</v>
      </c>
      <c r="L96" s="10">
        <v>0</v>
      </c>
    </row>
    <row r="97" spans="1:12" ht="15.6" customHeight="1" x14ac:dyDescent="0.25">
      <c r="A97" s="47" t="s">
        <v>169</v>
      </c>
      <c r="B97" s="47"/>
      <c r="E97" s="7"/>
      <c r="F97" s="10">
        <v>-2257</v>
      </c>
      <c r="H97" s="10">
        <v>647</v>
      </c>
      <c r="J97" s="10">
        <v>-2258</v>
      </c>
      <c r="L97" s="10">
        <v>357</v>
      </c>
    </row>
    <row r="98" spans="1:12" ht="16.5" customHeight="1" x14ac:dyDescent="0.25">
      <c r="A98" s="47" t="s">
        <v>165</v>
      </c>
      <c r="B98" s="47"/>
      <c r="C98" s="14"/>
      <c r="D98" s="8" t="s">
        <v>161</v>
      </c>
      <c r="E98" s="7"/>
      <c r="F98" s="10">
        <v>2603</v>
      </c>
      <c r="G98" s="52"/>
      <c r="H98" s="10">
        <v>7056</v>
      </c>
      <c r="I98" s="54"/>
      <c r="J98" s="10">
        <v>2603</v>
      </c>
      <c r="K98" s="52"/>
      <c r="L98" s="10">
        <v>7056</v>
      </c>
    </row>
    <row r="99" spans="1:12" ht="16.5" customHeight="1" x14ac:dyDescent="0.25">
      <c r="A99" s="7"/>
      <c r="B99" s="7"/>
      <c r="C99" s="56"/>
      <c r="E99" s="7"/>
      <c r="G99" s="52"/>
      <c r="I99" s="54"/>
      <c r="K99" s="52"/>
    </row>
    <row r="100" spans="1:12" ht="16.5" customHeight="1" x14ac:dyDescent="0.25">
      <c r="A100" s="7"/>
      <c r="B100" s="7"/>
      <c r="C100" s="14"/>
      <c r="D100" s="32"/>
      <c r="E100" s="7"/>
      <c r="F100" s="132"/>
      <c r="G100" s="52"/>
      <c r="H100" s="132"/>
      <c r="I100" s="54"/>
      <c r="J100" s="132"/>
      <c r="K100" s="52"/>
      <c r="L100" s="132"/>
    </row>
    <row r="101" spans="1:12" ht="16.5" customHeight="1" x14ac:dyDescent="0.25">
      <c r="A101" s="7"/>
      <c r="B101" s="7"/>
      <c r="C101" s="14"/>
      <c r="D101" s="32"/>
      <c r="E101" s="7"/>
      <c r="F101" s="132"/>
      <c r="G101" s="52"/>
      <c r="H101" s="132"/>
      <c r="I101" s="54"/>
      <c r="J101" s="132"/>
      <c r="K101" s="52"/>
      <c r="L101" s="132"/>
    </row>
    <row r="102" spans="1:12" ht="16.5" customHeight="1" x14ac:dyDescent="0.25">
      <c r="A102" s="7"/>
      <c r="B102" s="7"/>
      <c r="C102" s="14"/>
      <c r="D102" s="32"/>
      <c r="E102" s="7"/>
      <c r="F102" s="132"/>
      <c r="G102" s="52"/>
      <c r="H102" s="132"/>
      <c r="I102" s="54"/>
      <c r="J102" s="132"/>
      <c r="K102" s="52"/>
      <c r="L102" s="132"/>
    </row>
    <row r="103" spans="1:12" ht="16.5" customHeight="1" x14ac:dyDescent="0.25">
      <c r="A103" s="7"/>
      <c r="B103" s="7"/>
      <c r="C103" s="14"/>
      <c r="D103" s="32"/>
      <c r="E103" s="7"/>
      <c r="F103" s="132"/>
      <c r="G103" s="52"/>
      <c r="H103" s="132"/>
      <c r="I103" s="54"/>
      <c r="J103" s="132"/>
      <c r="K103" s="52"/>
      <c r="L103" s="132"/>
    </row>
    <row r="104" spans="1:12" ht="16.5" customHeight="1" x14ac:dyDescent="0.25">
      <c r="A104" s="7"/>
      <c r="B104" s="7"/>
      <c r="C104" s="14"/>
      <c r="D104" s="32"/>
      <c r="E104" s="7"/>
      <c r="F104" s="132"/>
      <c r="G104" s="52"/>
      <c r="H104" s="132"/>
      <c r="I104" s="54"/>
      <c r="J104" s="132"/>
      <c r="K104" s="52"/>
      <c r="L104" s="132"/>
    </row>
    <row r="105" spans="1:12" ht="16.5" customHeight="1" x14ac:dyDescent="0.25">
      <c r="A105" s="7"/>
      <c r="B105" s="7"/>
      <c r="C105" s="14"/>
      <c r="D105" s="32"/>
      <c r="E105" s="7"/>
      <c r="F105" s="132"/>
      <c r="G105" s="52"/>
      <c r="H105" s="132"/>
      <c r="I105" s="54"/>
      <c r="J105" s="132"/>
      <c r="K105" s="52"/>
      <c r="L105" s="132"/>
    </row>
    <row r="106" spans="1:12" ht="16.5" customHeight="1" x14ac:dyDescent="0.25">
      <c r="A106" s="7"/>
      <c r="B106" s="7"/>
      <c r="C106" s="14"/>
      <c r="D106" s="32"/>
      <c r="E106" s="7"/>
      <c r="F106" s="132"/>
      <c r="G106" s="52"/>
      <c r="H106" s="132"/>
      <c r="I106" s="54"/>
      <c r="J106" s="132"/>
      <c r="K106" s="52"/>
      <c r="L106" s="132"/>
    </row>
    <row r="107" spans="1:12" ht="16.5" customHeight="1" x14ac:dyDescent="0.25">
      <c r="A107" s="7"/>
      <c r="B107" s="7"/>
      <c r="C107" s="14"/>
      <c r="D107" s="32"/>
      <c r="E107" s="7"/>
      <c r="F107" s="132"/>
      <c r="G107" s="52"/>
      <c r="H107" s="132"/>
      <c r="I107" s="54"/>
      <c r="J107" s="132"/>
      <c r="K107" s="52"/>
      <c r="L107" s="132"/>
    </row>
    <row r="108" spans="1:12" ht="16.5" customHeight="1" x14ac:dyDescent="0.25">
      <c r="A108" s="7"/>
      <c r="B108" s="7"/>
      <c r="C108" s="14"/>
      <c r="D108" s="32"/>
      <c r="E108" s="7"/>
      <c r="F108" s="132"/>
      <c r="G108" s="52"/>
      <c r="H108" s="132"/>
      <c r="I108" s="54"/>
      <c r="J108" s="132"/>
      <c r="K108" s="52"/>
      <c r="L108" s="132"/>
    </row>
    <row r="109" spans="1:12" ht="14.25" customHeight="1" x14ac:dyDescent="0.25">
      <c r="A109" s="7"/>
      <c r="B109" s="7"/>
      <c r="C109" s="14"/>
      <c r="D109" s="32"/>
      <c r="E109" s="7"/>
      <c r="F109" s="132"/>
      <c r="G109" s="52"/>
      <c r="H109" s="132"/>
      <c r="I109" s="54"/>
      <c r="J109" s="132"/>
      <c r="K109" s="52"/>
      <c r="L109" s="132"/>
    </row>
    <row r="110" spans="1:12" ht="24.6" customHeight="1" x14ac:dyDescent="0.25">
      <c r="A110" s="57" t="s">
        <v>35</v>
      </c>
      <c r="B110" s="57"/>
      <c r="C110" s="57"/>
      <c r="D110" s="57"/>
      <c r="E110" s="57"/>
      <c r="F110" s="57"/>
      <c r="G110" s="57"/>
      <c r="H110" s="57"/>
      <c r="I110" s="57"/>
      <c r="J110" s="57"/>
      <c r="K110" s="57"/>
      <c r="L110" s="57"/>
    </row>
  </sheetData>
  <mergeCells count="9">
    <mergeCell ref="F62:H62"/>
    <mergeCell ref="J62:L62"/>
    <mergeCell ref="F6:H6"/>
    <mergeCell ref="J6:L6"/>
    <mergeCell ref="F7:H7"/>
    <mergeCell ref="J7:L7"/>
    <mergeCell ref="A55:L55"/>
    <mergeCell ref="F61:H61"/>
    <mergeCell ref="J61:L61"/>
  </mergeCells>
  <pageMargins left="0.8" right="0.5" top="0.5" bottom="0.6" header="0.49" footer="0.4"/>
  <pageSetup paperSize="9" scale="88" firstPageNumber="9" fitToHeight="0" orientation="portrait" useFirstPageNumber="1" horizontalDpi="1200" verticalDpi="1200" r:id="rId1"/>
  <headerFooter>
    <oddFooter>&amp;R&amp;"Arial,Regular"&amp;10&amp;P</oddFooter>
  </headerFooter>
  <rowBreaks count="1" manualBreakCount="1">
    <brk id="55" max="1638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57665ed0-40c6-4de4-8060-50f128377cb9">3VZNWAH5KP2X-804842151-7628</_dlc_DocId>
    <_dlc_DocIdUrl xmlns="57665ed0-40c6-4de4-8060-50f128377cb9">
      <Url>https://pwcapac.sharepoint.com/sites/TH-SD-0AF5PwJTgKmOyUk9PVA/_layouts/15/DocIdRedir.aspx?ID=3VZNWAH5KP2X-804842151-7628</Url>
      <Description>3VZNWAH5KP2X-804842151-7628</Description>
    </_dlc_DocIdUrl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19BBDB3AB74D34495E0F8C7FAB9AB6A" ma:contentTypeVersion="5" ma:contentTypeDescription="Create a new document." ma:contentTypeScope="" ma:versionID="aa8939aaa496371a0d99ad52b4539d36">
  <xsd:schema xmlns:xsd="http://www.w3.org/2001/XMLSchema" xmlns:xs="http://www.w3.org/2001/XMLSchema" xmlns:p="http://schemas.microsoft.com/office/2006/metadata/properties" xmlns:ns2="57665ed0-40c6-4de4-8060-50f128377cb9" xmlns:ns3="1addad1a-e82c-49e7-a250-6e675ee35881" targetNamespace="http://schemas.microsoft.com/office/2006/metadata/properties" ma:root="true" ma:fieldsID="62db4ea7367bc8478bcddfc3db3a9846" ns2:_="" ns3:_="">
    <xsd:import namespace="57665ed0-40c6-4de4-8060-50f128377cb9"/>
    <xsd:import namespace="1addad1a-e82c-49e7-a250-6e675ee35881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3:MediaServiceSearchProperties" minOccurs="0"/>
                <xsd:element ref="ns3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665ed0-40c6-4de4-8060-50f128377cb9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dexed="true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addad1a-e82c-49e7-a250-6e675ee358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F6C4B32-0796-4225-BC55-54FCC209D92A}">
  <ds:schemaRefs>
    <ds:schemaRef ds:uri="http://schemas.microsoft.com/office/2006/documentManagement/types"/>
    <ds:schemaRef ds:uri="http://schemas.microsoft.com/office/2006/metadata/properties"/>
    <ds:schemaRef ds:uri="http://www.w3.org/XML/1998/namespace"/>
    <ds:schemaRef ds:uri="http://schemas.openxmlformats.org/package/2006/metadata/core-properties"/>
    <ds:schemaRef ds:uri="http://purl.org/dc/terms/"/>
    <ds:schemaRef ds:uri="1addad1a-e82c-49e7-a250-6e675ee35881"/>
    <ds:schemaRef ds:uri="http://purl.org/dc/dcmitype/"/>
    <ds:schemaRef ds:uri="57665ed0-40c6-4de4-8060-50f128377cb9"/>
    <ds:schemaRef ds:uri="http://schemas.microsoft.com/office/infopath/2007/PartnerControls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BF163A89-78AC-4B4E-A410-D1B38A92C66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6777FF6-F4E0-4331-8BFB-BBE4D08B6157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5C7128AE-8B13-432C-B0C5-8260B22074A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665ed0-40c6-4de4-8060-50f128377cb9"/>
    <ds:schemaRef ds:uri="1addad1a-e82c-49e7-a250-6e675ee3588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</vt:i4>
      </vt:variant>
    </vt:vector>
  </HeadingPairs>
  <TitlesOfParts>
    <vt:vector size="7" baseType="lpstr">
      <vt:lpstr>2-4</vt:lpstr>
      <vt:lpstr>5 (3m)</vt:lpstr>
      <vt:lpstr>6 (6m)</vt:lpstr>
      <vt:lpstr>7 </vt:lpstr>
      <vt:lpstr>8</vt:lpstr>
      <vt:lpstr>9-10</vt:lpstr>
      <vt:lpstr>'9-10'!Print_Area</vt:lpstr>
    </vt:vector>
  </TitlesOfParts>
  <Manager/>
  <Company>PricewaterhouseCoopers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smsinstall</dc:creator>
  <cp:keywords/>
  <dc:description/>
  <cp:lastModifiedBy>Mevika Jaisue (TH)</cp:lastModifiedBy>
  <cp:revision/>
  <cp:lastPrinted>2025-08-07T06:57:30Z</cp:lastPrinted>
  <dcterms:created xsi:type="dcterms:W3CDTF">2014-03-04T07:14:12Z</dcterms:created>
  <dcterms:modified xsi:type="dcterms:W3CDTF">2025-08-07T06:57:36Z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0x010100819BBDB3AB74D34495E0F8C7FAB9AB6A</vt:lpwstr>
  </property>
  <property fmtid="{D5CDD505-2E9C-101B-9397-08002B2CF9AE}" pid="3" name="_dlc_DocIdItemGuid">
    <vt:lpwstr>86637d9f-f2c4-456b-a62a-99e190a531da</vt:lpwstr>
  </property>
</Properties>
</file>